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Закупочная_комиссия_МРФДВ\132133\"/>
    </mc:Choice>
  </mc:AlternateContent>
  <bookViews>
    <workbookView xWindow="480" yWindow="90" windowWidth="9060" windowHeight="6510"/>
  </bookViews>
  <sheets>
    <sheet name="НМЦ договора" sheetId="2" r:id="rId1"/>
  </sheets>
  <definedNames>
    <definedName name="_xlnm._FilterDatabase" localSheetId="0" hidden="1">'НМЦ договора'!$N$3:$O$72</definedName>
  </definedNames>
  <calcPr calcId="152511"/>
</workbook>
</file>

<file path=xl/calcChain.xml><?xml version="1.0" encoding="utf-8"?>
<calcChain xmlns="http://schemas.openxmlformats.org/spreadsheetml/2006/main">
  <c r="D106" i="2" l="1"/>
  <c r="G86" i="2"/>
  <c r="D105" i="2" s="1"/>
  <c r="H62" i="2"/>
  <c r="H63" i="2"/>
  <c r="H64" i="2"/>
  <c r="H65" i="2"/>
  <c r="H66" i="2"/>
  <c r="H67" i="2"/>
  <c r="H68" i="2"/>
  <c r="H69" i="2"/>
  <c r="H70" i="2"/>
  <c r="H71" i="2"/>
  <c r="H72" i="2"/>
  <c r="H46" i="2"/>
  <c r="H47" i="2"/>
  <c r="H48" i="2"/>
  <c r="H49" i="2"/>
  <c r="H50" i="2"/>
  <c r="H51" i="2"/>
  <c r="H52" i="2"/>
  <c r="H53" i="2"/>
  <c r="H54" i="2"/>
  <c r="H55" i="2"/>
  <c r="H56" i="2"/>
  <c r="H57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9" i="2"/>
  <c r="H61" i="2"/>
  <c r="H45" i="2"/>
  <c r="H28" i="2"/>
  <c r="H73" i="2" l="1"/>
  <c r="H25" i="2"/>
  <c r="H58" i="2"/>
  <c r="H42" i="2"/>
  <c r="H74" i="2" l="1"/>
  <c r="D104" i="2" s="1"/>
  <c r="D107" i="2" s="1"/>
</calcChain>
</file>

<file path=xl/comments1.xml><?xml version="1.0" encoding="utf-8"?>
<comments xmlns="http://schemas.openxmlformats.org/spreadsheetml/2006/main">
  <authors>
    <author>Жемерин Петр Викторович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  <charset val="204"/>
          </rPr>
          <t>Жемерин Петр Викторович:</t>
        </r>
        <r>
          <rPr>
            <sz val="9"/>
            <color indexed="81"/>
            <rFont val="Tahoma"/>
            <family val="2"/>
            <charset val="204"/>
          </rPr>
          <t xml:space="preserve">
Чем отличается от 6.108? Стоимость кабеля никто не отменял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  <charset val="204"/>
          </rPr>
          <t>Жемерин Петр Викторович:</t>
        </r>
        <r>
          <rPr>
            <sz val="9"/>
            <color indexed="81"/>
            <rFont val="Tahoma"/>
            <family val="2"/>
            <charset val="204"/>
          </rPr>
          <t xml:space="preserve">
Чем отличается от 6.108? Стоимость кабеля никто не отменял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  <charset val="204"/>
          </rPr>
          <t>Жемерин Петр Викторович:</t>
        </r>
        <r>
          <rPr>
            <sz val="9"/>
            <color indexed="81"/>
            <rFont val="Tahoma"/>
            <family val="2"/>
            <charset val="204"/>
          </rPr>
          <t xml:space="preserve">
Чем отличается от 6.108? Стоимость кабеля никто не отменял</t>
        </r>
      </text>
    </comment>
    <comment ref="C65" authorId="0" shapeId="0">
      <text>
        <r>
          <rPr>
            <b/>
            <sz val="9"/>
            <color indexed="81"/>
            <rFont val="Tahoma"/>
            <family val="2"/>
            <charset val="204"/>
          </rPr>
          <t>Жемерин Петр Викторович:</t>
        </r>
        <r>
          <rPr>
            <sz val="9"/>
            <color indexed="81"/>
            <rFont val="Tahoma"/>
            <family val="2"/>
            <charset val="204"/>
          </rPr>
          <t xml:space="preserve">
Чем отличается от 6.108? Стоимость кабеля никто не отменял</t>
        </r>
      </text>
    </comment>
  </commentList>
</comments>
</file>

<file path=xl/sharedStrings.xml><?xml version="1.0" encoding="utf-8"?>
<sst xmlns="http://schemas.openxmlformats.org/spreadsheetml/2006/main" count="293" uniqueCount="109">
  <si>
    <t>№п/п</t>
  </si>
  <si>
    <t>Наименование работы</t>
  </si>
  <si>
    <t xml:space="preserve">Объем работ </t>
  </si>
  <si>
    <t>Единица измерения работ</t>
  </si>
  <si>
    <t>Стоимость работ, руб. без НДС</t>
  </si>
  <si>
    <t>Наименование видов работ</t>
  </si>
  <si>
    <t>Состав видов работ</t>
  </si>
  <si>
    <t>Цена за единицу работ, руб. без НДС</t>
  </si>
  <si>
    <t>На конкурс</t>
  </si>
  <si>
    <t>Компенсация логистических затрат на транспортировку оборудования,  при строительстве объекта на удаленности свыше 301  км от склада Заказчика.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</si>
  <si>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</si>
  <si>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шт.</t>
  </si>
  <si>
    <t>Монтаж климатического шкафа (Outdoor) размером от (750х350х1500)</t>
  </si>
  <si>
    <t>ПИР, СМР, Прочие затраты, включая стоимость материалов, в том числе и не ограничиваясь перечисленным: земляные работы; устройство фундаментов и отмостки; перевозка шкафа; монтаж шкафа; устройство заземления, электроснабжения, присоединение к электрической сети (прокладка силового кабеля длиной до 50 м, включая работы по прокладке в грунте). Выполнение топографо-геодезических работ при необходимости, оформление разрешительных документов и исполнительной документации. Не включает: стоимость климатического шкафа в комплекте.</t>
  </si>
  <si>
    <t>Пункт ЕБПР</t>
  </si>
  <si>
    <t>5.30</t>
  </si>
  <si>
    <t>4.1.10</t>
  </si>
  <si>
    <t>6.100</t>
  </si>
  <si>
    <t>Получение акта разграничения балансовой принадлежности</t>
  </si>
  <si>
    <t>Получение ТУ на электроснабжение</t>
  </si>
  <si>
    <t>Проведение приемо-сдаточных испытаний электроустановок</t>
  </si>
  <si>
    <t>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</t>
  </si>
  <si>
    <t>Комплекс работ по подключению оборудования к электропитанию постоянным/переменным током.</t>
  </si>
  <si>
    <t>Монтаж электрического счетчика</t>
  </si>
  <si>
    <t>Установка блока из трех розеток (220В и типа RJ)</t>
  </si>
  <si>
    <t>6.101</t>
  </si>
  <si>
    <t>6.102</t>
  </si>
  <si>
    <t>6.103</t>
  </si>
  <si>
    <t>6.104</t>
  </si>
  <si>
    <t>6.105</t>
  </si>
  <si>
    <t>6.107</t>
  </si>
  <si>
    <t>Получение акта разграничения балансовой принадлежности и эксплуатационной ответственности сторон.
Позиция предусматривает:
- оформление (по форме электроснабжающей организации или Заказчика) акта разграничения балансовой принадлежности и эксплуатационной ответственности сторон;
 - оплата за подготовку и выдачу акта разграничения балансовой принадлежности и эксплуатационной ответственности сторон сетевой организации;
- предоставление акта Заказчику.</t>
  </si>
  <si>
    <t>Получение ТУ на электроснабжение. Позиция предусматривает обследование площадки под монтаж и определение возможности технологического присоединения, точки подключения, получение ТУ у Арендодателя и передачу его Заказчику для подписания, подписание ТУ  у Арендодателя (в срок до  5 дней), включая оплату услуг по получению  ТУ.</t>
  </si>
  <si>
    <t>Проведение приемо-сдаточных испытаний электроустановок объекта сети радиодоступа с оформлением технического отчета установленной формы. Позиция предусматривает организацию приемо-сдаточных испытаний, проведение всех необходимых измерений, оформление протоколов измерений для подготовки и передачи Заказчику отчета установленной органами Ростехнадзора формы.
Цена указывается за отчет установленной формы, включает затраты на организацию и проведение измерений, оформление комплекта необходимых документов.</t>
  </si>
  <si>
    <t>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здание.</t>
  </si>
  <si>
    <t>ПИР, СМР. Применяется при необходимости монтажа ЩРЗ, ЩГ и ЩК с автоматами. С учетом стоимости оборудования и материалов.  Включает установку автоматов, прокладку силового кабеля длиной 20 м и кабеля заземления, установку ЩРЗ, подключение, измерения, стоимость оборудования ЩРЗ, ЩГ и ЩК с автоматами и прочих материалов для подключения.</t>
  </si>
  <si>
    <t>ПИР, СМР, прочие, не ограничиваясь перечисленным:  устройство, при необходимости, отверстия в стене с  заделкой (с установкой гильз),  устройство гнезд для подрозетников с восстановлением отделки стен, с учетом стоимости  материалов. Проверка. Оформление исполнительной документации.</t>
  </si>
  <si>
    <t>акт</t>
  </si>
  <si>
    <t>ТУ</t>
  </si>
  <si>
    <t>отчёт</t>
  </si>
  <si>
    <t>комплекс</t>
  </si>
  <si>
    <t>1 комплект</t>
  </si>
  <si>
    <t>6.115</t>
  </si>
  <si>
    <t>Прокладка и монтаж силового кабеля ёмкостью до 5х16мм2 по опорам/конструкциям/стенам, включая внутриобъектовую прокладку для различных подключений сверх 20/50 м</t>
  </si>
  <si>
    <t>ПИР, СМР. С учетом стоимости  материалов. Включает прокладку силового кабеля и кабеля заземления, не включает подключения и измерения.</t>
  </si>
  <si>
    <t>1 м</t>
  </si>
  <si>
    <t>7.4</t>
  </si>
  <si>
    <t>Проведение инструментального контроля уровня электромагнитного поля радиочастотных излучений и Разработка приложения к санитарно-эпидемиологическому заключению ( форма Р1)</t>
  </si>
  <si>
    <t xml:space="preserve">С оформлением Протокола лабораторных испытаний интенсивности электромагнитного поля и получение санитарно-эпидемиологических Заключений, в соответствии с результатами проведения экспертизы (оценки), на размещение РРЛ.
Разрабатывается с учетом расчета СИВ (суммарной интенсивности взаимодействия) от всех источников электромагнитных излучений радиочастотных устройств). 
Включает передачу материалов Рабочего проекта на строительство РЭС в управление Роспотребнадзора. Получение Санитарно-эпидемиологического и экспертного заключения территориального управления Роспотребнадзора по материалам проектной документации (форма Р1) с разрешением проектируемых решений.
В цену включены услуги подрядной организации по получению положительного Заключения, включая обязательные платежи.
</t>
  </si>
  <si>
    <t>7.5</t>
  </si>
  <si>
    <t>7.6</t>
  </si>
  <si>
    <t>Заключение разрабатывается специализированной организацией, имеющей разрешительную документацию на проведение данных работ. Позиция предусматривает: 
-сбор исходных данных для проведения поверочного расчета; 
-проведение поверочного расчета с целью определения возможности размещения дополнительных конструкций/оборудования Заказчика; 
- оформление и передачу Заказчику заключения о возможности размещения дополнительных конструкций/оборудования</t>
  </si>
  <si>
    <t>объект</t>
  </si>
  <si>
    <t>7.11</t>
  </si>
  <si>
    <t xml:space="preserve">Сборка и монтаж узла РРС на объекте с  антенной  Ø 0,9-1,2 м </t>
  </si>
  <si>
    <t>Монтаж на существующих конструкциях, включая затраты на доставку и все необходимые материалы (кабели питания, заземления, патч-корды, гофра и другие расходные материалы).
Монтаж  и ПНР  ODU, IDU, прокладка АФУ, кабелей питания, заземления, кроссировочных и коммутационных работ
Стоимость оборудования РРС не входит в данную расценку.</t>
  </si>
  <si>
    <t>7.12</t>
  </si>
  <si>
    <t xml:space="preserve">Сборка и монтаж узла РРС на объекте с  антенной Ø 0,9-1,2 м </t>
  </si>
  <si>
    <t>Монтаж на проектируемых конструкциях включая (Цена включает затраты на монтажные материалы и доставку):
- Создание места для размещения антенны Радиорелейной станции на крыше, стене или парапете  стандартным креплением (включая доставку и монтаж,  стоимость трубостойки и всех сопутствующих материалов).
- Монтаж провода заземления либо заземление на существующий контур молниезащиты
Монтаж  и ПНР  ODU, IDU, прокладка АФУ, кабелей питания, заземления, кроссировочных и коммутационных работ
Стоимость оборудования РРС не входит в данную расценку.</t>
  </si>
  <si>
    <t>7.13</t>
  </si>
  <si>
    <t xml:space="preserve">Настройка пролета РРС (юстировка антенн)
</t>
  </si>
  <si>
    <t>Позиция предусматривает:
 - настройку пролета (юстировка антенн), тестирование оборудования и каналов в соответствии с рекомендациями фирмы-производителя и требованиями Заказчика;
- подготовку комплекта документов по результатам настройки и тестирования (Акт).</t>
  </si>
  <si>
    <t>1 шт.</t>
  </si>
  <si>
    <t>за пролет</t>
  </si>
  <si>
    <t>7.18.1</t>
  </si>
  <si>
    <t>Комплекс работ по изготовлению объекта, включая:
Приобретение. Доставка на площадку строительства БС. Сборка. Монтаж на фундаменте  или с использованием трубостоек, Подключение к системе молниезащиты и заземления БС. (включая все расходные материалы). Предоставление исполнительной документации, согласно требований Заказчика.</t>
  </si>
  <si>
    <t>Монтаж АМС, в т.ч. металлоконструкция  (включая лестницу, заспинное ограждение, молниезащиту, светоограждение)  высотой 11-21 м</t>
  </si>
  <si>
    <t>7.19</t>
  </si>
  <si>
    <t>Строительство контура заземления</t>
  </si>
  <si>
    <t>Применяется дополнительно к расценке 7.18. Включает: ПИР, СМР, включая строительство контура заземления, организация  ГШЗ и ее соединение с контуром заземления, с учетом материалов. Проведение измерения сопротивления заземляющего устройства.</t>
  </si>
  <si>
    <r>
      <t>ПИР, СМР: с учетом стоимости материалов.</t>
    </r>
    <r>
      <rPr>
        <b/>
        <sz val="9"/>
        <color rgb="FFFF0000"/>
        <rFont val="Calibri"/>
        <family val="2"/>
        <charset val="204"/>
        <scheme val="minor"/>
      </rPr>
      <t xml:space="preserve"> Без учета стоимости счетчика.</t>
    </r>
  </si>
  <si>
    <r>
      <t>Проведение измерений
электромагнитного излучения от
РЭС Заказчика. Получение Санитарно-эпидемиологического и экспертного заключения тер.управления (ТУ) Роспотребнадзора с разрешением</t>
    </r>
    <r>
      <rPr>
        <b/>
        <sz val="9"/>
        <rFont val="Calibri"/>
        <family val="2"/>
        <charset val="204"/>
        <scheme val="minor"/>
      </rPr>
      <t xml:space="preserve"> эксплуатировать РЭС (форма  Р2)</t>
    </r>
  </si>
  <si>
    <r>
      <t xml:space="preserve">Выполнение работ по измерению электромагнитного излучения (ЭМИ) антенн РЭС Заказчика: 
-организация выезда представителей ТУ Роспотребнадзора для  измерения ЭМИ; 
-получение в Роспотребнадзоре разрешения на эксплуатацию (форма Р2);
-получение протокола измерений, заключения и </t>
    </r>
    <r>
      <rPr>
        <b/>
        <sz val="9"/>
        <rFont val="Calibri"/>
        <family val="2"/>
        <charset val="204"/>
        <scheme val="minor"/>
      </rPr>
      <t>разрешения на эксплуатацию</t>
    </r>
    <r>
      <rPr>
        <sz val="9"/>
        <rFont val="Calibri"/>
        <family val="2"/>
        <charset val="204"/>
        <scheme val="minor"/>
      </rPr>
      <t>. 
Расчет стоимости производится за объект в целом. В стоимость работ входят услуги по получению положительного Заключения на объект в целом, включая стоимость протокола измерений, содержащего результаты измерений ЭМИ по каждой антенне, экспертизу измерений и  разрешение на эксплуатацию.</t>
    </r>
  </si>
  <si>
    <r>
      <t xml:space="preserve">Получение </t>
    </r>
    <r>
      <rPr>
        <b/>
        <sz val="9"/>
        <rFont val="Calibri"/>
        <family val="2"/>
        <charset val="204"/>
        <scheme val="minor"/>
      </rPr>
      <t>заключения промбезопастности (ЭПБ)</t>
    </r>
    <r>
      <rPr>
        <sz val="9"/>
        <rFont val="Calibri"/>
        <family val="2"/>
        <charset val="204"/>
        <scheme val="minor"/>
      </rPr>
      <t xml:space="preserve"> для вновь устанавливаемого оборудования, включая необходимые согласования, в том числе и в Ростехнадзоре, а так же </t>
    </r>
    <r>
      <rPr>
        <b/>
        <sz val="9"/>
        <rFont val="Calibri"/>
        <family val="2"/>
        <charset val="204"/>
        <scheme val="minor"/>
      </rPr>
      <t xml:space="preserve">заключение о несущей способности </t>
    </r>
    <r>
      <rPr>
        <sz val="9"/>
        <rFont val="Calibri"/>
        <family val="2"/>
        <charset val="204"/>
        <scheme val="minor"/>
      </rPr>
      <t>для труб и других промышленно-опасных объектов</t>
    </r>
  </si>
  <si>
    <t>Площадка 2 Ульчский р-н, с.Дуди</t>
  </si>
  <si>
    <t>Площадка 1 Ульчский район</t>
  </si>
  <si>
    <t>Площадка 3 Ульчский р-н, с.Киселевка</t>
  </si>
  <si>
    <t>Площадка 4 Ульчский р-н, с.Солонцы</t>
  </si>
  <si>
    <t>Итого по площадке 4, без НДС</t>
  </si>
  <si>
    <t>Итого по площадке 3, без НДС</t>
  </si>
  <si>
    <t>Итого по площадке 2, без НДС</t>
  </si>
  <si>
    <t>Итого по площадке 1,  без НДС</t>
  </si>
  <si>
    <t>с. Кисилевка</t>
  </si>
  <si>
    <t xml:space="preserve">с. Дуди </t>
  </si>
  <si>
    <t>с. Солонцы</t>
  </si>
  <si>
    <t>с. Ухта</t>
  </si>
  <si>
    <t>№</t>
  </si>
  <si>
    <t>Город назначения</t>
  </si>
  <si>
    <t>Выполнение СМР и ПИР основного технологического оборудования РРЛ</t>
  </si>
  <si>
    <t>Стоимость технического обследования существующих АМС на предмет возможности размещения
дополнительной нагрузки на строительную конструкцию</t>
  </si>
  <si>
    <t>(обмерные работы, визуальный осмотр, инструментальное обследование, обследование фундаментов не производиться)</t>
  </si>
  <si>
    <t>С. Богородское 12 м; с. Солонцы 20 (м); с. Циммермановка 14 (м); с Киселевка 14 (м); с. Савинское (трубостойка);</t>
  </si>
  <si>
    <t>Объем работ</t>
  </si>
  <si>
    <t xml:space="preserve">Стоимость проектных работ стадия «Рабочая документация» по монтажу навесного оборудования на существующие АМС </t>
  </si>
  <si>
    <t>Пояснительная записка;             Исходно-разрешительная документация;                      конструкции металлические; технология хозяйства; технологические коммуникации; электроснабжение;                       проект организации строительства; смета; мониторинг цен.</t>
  </si>
  <si>
    <t>Геодезические изыскания</t>
  </si>
  <si>
    <t>с. Дуди/Булава</t>
  </si>
  <si>
    <t xml:space="preserve">Геологические изыскания </t>
  </si>
  <si>
    <t>Проектных работ стадия «Рабочая документация» нового строительства АМС в с. Дуди/ Булава</t>
  </si>
  <si>
    <t>Итого закупка на проведение работ на построение РРЛ</t>
  </si>
  <si>
    <t>Итого без НДС, руб</t>
  </si>
  <si>
    <t>Итого без учета НДС , в руб</t>
  </si>
  <si>
    <t>Стоимость ПИР , руб. без НДС</t>
  </si>
  <si>
    <t>Итого ПИР без НДС</t>
  </si>
  <si>
    <t>Стоимость доставки оборудования, материалов, техники водным транспортом руб без НДС</t>
  </si>
  <si>
    <t>Перевозка груза в рамках проекта РРЛ</t>
  </si>
  <si>
    <t>Выполнение ПИР по антенно-мачтовым сооружениям</t>
  </si>
  <si>
    <t>Началный максимальный расчет Договора</t>
  </si>
  <si>
    <t>Итого по площадкам руб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</si>
</sst>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-;\-* #,##0.00_-;_-* &quot;-&quot;??_-;_-@_-"/>
  </numFmts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9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8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</cellStyleXfs>
  <cellXfs count="131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43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left" vertical="center" wrapText="1" indent="1"/>
    </xf>
    <xf numFmtId="0" fontId="13" fillId="0" borderId="1" xfId="7" applyFont="1" applyFill="1" applyBorder="1" applyAlignment="1">
      <alignment horizontal="left" vertical="center" wrapText="1" indent="1"/>
    </xf>
    <xf numFmtId="0" fontId="13" fillId="0" borderId="1" xfId="7" applyFont="1" applyFill="1" applyBorder="1" applyAlignment="1">
      <alignment horizontal="left" wrapText="1" indent="1"/>
    </xf>
    <xf numFmtId="0" fontId="14" fillId="0" borderId="1" xfId="7" applyFont="1" applyFill="1" applyBorder="1" applyAlignment="1">
      <alignment horizontal="center" vertical="center" wrapText="1"/>
    </xf>
    <xf numFmtId="4" fontId="13" fillId="0" borderId="1" xfId="7" applyNumberFormat="1" applyFont="1" applyFill="1" applyBorder="1" applyAlignment="1">
      <alignment horizontal="center" vertical="center"/>
    </xf>
    <xf numFmtId="49" fontId="13" fillId="0" borderId="1" xfId="7" applyNumberFormat="1" applyFont="1" applyFill="1" applyBorder="1" applyAlignment="1" applyProtection="1">
      <alignment horizontal="center" vertical="center"/>
      <protection locked="0"/>
    </xf>
    <xf numFmtId="0" fontId="13" fillId="0" borderId="1" xfId="7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left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left" vertical="center" wrapText="1" indent="1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" fontId="13" fillId="0" borderId="1" xfId="0" applyNumberFormat="1" applyFont="1" applyFill="1" applyBorder="1" applyAlignment="1">
      <alignment vertical="top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13" fillId="0" borderId="1" xfId="5" applyFont="1" applyFill="1" applyBorder="1" applyAlignment="1" applyProtection="1">
      <alignment horizontal="center" vertical="top"/>
    </xf>
    <xf numFmtId="0" fontId="13" fillId="0" borderId="3" xfId="0" applyFont="1" applyFill="1" applyBorder="1" applyAlignment="1">
      <alignment horizontal="center" vertical="center" wrapText="1"/>
    </xf>
    <xf numFmtId="49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left" vertical="center" wrapText="1" indent="1"/>
    </xf>
    <xf numFmtId="4" fontId="13" fillId="0" borderId="3" xfId="7" applyNumberFormat="1" applyFont="1" applyFill="1" applyBorder="1" applyAlignment="1">
      <alignment horizontal="center" vertical="center"/>
    </xf>
    <xf numFmtId="9" fontId="0" fillId="0" borderId="0" xfId="0" applyNumberFormat="1" applyAlignment="1">
      <alignment wrapText="1"/>
    </xf>
    <xf numFmtId="0" fontId="13" fillId="0" borderId="0" xfId="0" applyFont="1" applyAlignment="1">
      <alignment wrapText="1"/>
    </xf>
    <xf numFmtId="0" fontId="13" fillId="0" borderId="1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9" fontId="13" fillId="0" borderId="0" xfId="0" applyNumberFormat="1" applyFont="1" applyAlignment="1">
      <alignment wrapText="1"/>
    </xf>
    <xf numFmtId="0" fontId="13" fillId="0" borderId="0" xfId="0" applyFont="1" applyBorder="1" applyAlignment="1">
      <alignment wrapText="1"/>
    </xf>
    <xf numFmtId="49" fontId="13" fillId="0" borderId="0" xfId="0" applyNumberFormat="1" applyFont="1" applyBorder="1" applyAlignment="1">
      <alignment wrapText="1"/>
    </xf>
    <xf numFmtId="49" fontId="13" fillId="0" borderId="0" xfId="0" applyNumberFormat="1" applyFont="1" applyAlignment="1">
      <alignment wrapText="1"/>
    </xf>
    <xf numFmtId="0" fontId="13" fillId="0" borderId="4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left" vertical="center" wrapText="1" indent="1"/>
    </xf>
    <xf numFmtId="0" fontId="13" fillId="0" borderId="3" xfId="0" applyFont="1" applyFill="1" applyBorder="1" applyAlignment="1">
      <alignment wrapText="1"/>
    </xf>
    <xf numFmtId="164" fontId="17" fillId="0" borderId="10" xfId="0" applyNumberFormat="1" applyFont="1" applyBorder="1" applyAlignment="1">
      <alignment wrapText="1"/>
    </xf>
    <xf numFmtId="0" fontId="13" fillId="0" borderId="1" xfId="0" applyFont="1" applyBorder="1" applyAlignment="1">
      <alignment horizontal="center"/>
    </xf>
    <xf numFmtId="0" fontId="0" fillId="0" borderId="4" xfId="0" applyBorder="1"/>
    <xf numFmtId="0" fontId="0" fillId="0" borderId="15" xfId="0" applyBorder="1"/>
    <xf numFmtId="0" fontId="0" fillId="0" borderId="16" xfId="0" applyBorder="1"/>
    <xf numFmtId="0" fontId="1" fillId="0" borderId="10" xfId="0" applyFont="1" applyBorder="1" applyAlignment="1">
      <alignment vertical="center" wrapText="1"/>
    </xf>
    <xf numFmtId="0" fontId="13" fillId="0" borderId="17" xfId="0" applyFont="1" applyBorder="1" applyAlignment="1">
      <alignment wrapText="1"/>
    </xf>
    <xf numFmtId="164" fontId="13" fillId="0" borderId="1" xfId="1" applyFont="1" applyFill="1" applyBorder="1" applyAlignment="1">
      <alignment vertical="center" wrapText="1"/>
    </xf>
    <xf numFmtId="4" fontId="13" fillId="0" borderId="1" xfId="0" applyNumberFormat="1" applyFont="1" applyFill="1" applyBorder="1" applyAlignment="1">
      <alignment vertical="center" wrapText="1"/>
    </xf>
    <xf numFmtId="4" fontId="13" fillId="0" borderId="1" xfId="7" applyNumberFormat="1" applyFont="1" applyFill="1" applyBorder="1" applyAlignment="1">
      <alignment vertical="center"/>
    </xf>
    <xf numFmtId="4" fontId="13" fillId="0" borderId="3" xfId="7" applyNumberFormat="1" applyFont="1" applyFill="1" applyBorder="1" applyAlignment="1">
      <alignment vertical="center"/>
    </xf>
    <xf numFmtId="164" fontId="13" fillId="0" borderId="4" xfId="1" applyFont="1" applyFill="1" applyBorder="1" applyAlignment="1">
      <alignment vertical="center" wrapText="1"/>
    </xf>
    <xf numFmtId="164" fontId="15" fillId="0" borderId="10" xfId="0" applyNumberFormat="1" applyFont="1" applyFill="1" applyBorder="1" applyAlignment="1">
      <alignment wrapText="1"/>
    </xf>
    <xf numFmtId="164" fontId="17" fillId="0" borderId="27" xfId="0" applyNumberFormat="1" applyFont="1" applyBorder="1" applyAlignment="1">
      <alignment horizontal="right" vertical="center" wrapText="1"/>
    </xf>
    <xf numFmtId="43" fontId="15" fillId="0" borderId="1" xfId="0" applyNumberFormat="1" applyFont="1" applyBorder="1" applyAlignment="1">
      <alignment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/>
    <xf numFmtId="0" fontId="13" fillId="0" borderId="1" xfId="0" applyFont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164" fontId="0" fillId="0" borderId="23" xfId="1" applyFont="1" applyBorder="1"/>
    <xf numFmtId="164" fontId="0" fillId="0" borderId="24" xfId="1" applyFont="1" applyBorder="1"/>
    <xf numFmtId="164" fontId="0" fillId="0" borderId="25" xfId="1" applyFont="1" applyBorder="1"/>
    <xf numFmtId="0" fontId="18" fillId="0" borderId="0" xfId="0" applyFont="1" applyBorder="1" applyAlignment="1"/>
    <xf numFmtId="164" fontId="21" fillId="0" borderId="10" xfId="1" applyFont="1" applyFill="1" applyBorder="1"/>
    <xf numFmtId="0" fontId="4" fillId="0" borderId="5" xfId="0" applyFont="1" applyBorder="1" applyAlignment="1">
      <alignment wrapText="1"/>
    </xf>
    <xf numFmtId="0" fontId="4" fillId="0" borderId="0" xfId="0" applyFont="1" applyAlignment="1">
      <alignment wrapText="1"/>
    </xf>
    <xf numFmtId="0" fontId="19" fillId="0" borderId="0" xfId="0" applyFont="1" applyFill="1" applyBorder="1" applyAlignment="1">
      <alignment wrapText="1"/>
    </xf>
    <xf numFmtId="43" fontId="20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19" fillId="3" borderId="1" xfId="0" applyFont="1" applyFill="1" applyBorder="1" applyAlignment="1">
      <alignment horizontal="center" wrapText="1"/>
    </xf>
    <xf numFmtId="0" fontId="15" fillId="0" borderId="7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26" xfId="0" applyFont="1" applyBorder="1" applyAlignment="1">
      <alignment horizontal="left" wrapText="1"/>
    </xf>
    <xf numFmtId="0" fontId="15" fillId="0" borderId="11" xfId="0" applyFont="1" applyBorder="1" applyAlignment="1">
      <alignment horizontal="center" wrapText="1"/>
    </xf>
    <xf numFmtId="0" fontId="15" fillId="0" borderId="13" xfId="0" applyFont="1" applyBorder="1" applyAlignment="1">
      <alignment horizontal="center" wrapText="1"/>
    </xf>
    <xf numFmtId="0" fontId="15" fillId="0" borderId="14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164" fontId="15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wrapText="1"/>
    </xf>
    <xf numFmtId="0" fontId="15" fillId="0" borderId="8" xfId="0" applyFont="1" applyFill="1" applyBorder="1" applyAlignment="1">
      <alignment horizontal="center" wrapText="1"/>
    </xf>
    <xf numFmtId="0" fontId="15" fillId="0" borderId="9" xfId="0" applyFont="1" applyFill="1" applyBorder="1" applyAlignment="1">
      <alignment horizont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8" fillId="3" borderId="1" xfId="0" applyFont="1" applyFill="1" applyBorder="1" applyAlignment="1">
      <alignment horizontal="center" wrapText="1"/>
    </xf>
    <xf numFmtId="164" fontId="18" fillId="3" borderId="1" xfId="1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1" fillId="0" borderId="18" xfId="0" applyFont="1" applyFill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164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11" xfId="3"/>
    <cellStyle name="Обычный 2" xfId="4"/>
    <cellStyle name="Обычный 2 2 2 3" xfId="2"/>
    <cellStyle name="Обычный 2 2 6 2" xfId="6"/>
    <cellStyle name="Обычный 27" xfId="5"/>
    <cellStyle name="Обычный 27 2" xfId="7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O108"/>
  <sheetViews>
    <sheetView tabSelected="1" zoomScale="90" zoomScaleNormal="90" workbookViewId="0">
      <selection activeCell="J9" sqref="J9"/>
    </sheetView>
  </sheetViews>
  <sheetFormatPr defaultRowHeight="15" x14ac:dyDescent="0.25"/>
  <cols>
    <col min="1" max="1" width="9.140625" style="1"/>
    <col min="2" max="2" width="13.5703125" style="12" customWidth="1"/>
    <col min="3" max="3" width="31.5703125" style="1" customWidth="1"/>
    <col min="4" max="4" width="55.28515625" style="1" customWidth="1"/>
    <col min="5" max="5" width="14" style="1" customWidth="1"/>
    <col min="6" max="6" width="13.85546875" style="1" customWidth="1"/>
    <col min="7" max="7" width="13" style="1" customWidth="1"/>
    <col min="8" max="8" width="18.5703125" style="1" customWidth="1"/>
    <col min="9" max="9" width="14.28515625" style="1" customWidth="1"/>
    <col min="10" max="10" width="19.7109375" style="1" customWidth="1"/>
    <col min="11" max="11" width="22.85546875" style="1" customWidth="1"/>
    <col min="12" max="12" width="26.28515625" style="1" customWidth="1"/>
    <col min="13" max="13" width="2.85546875" style="10" customWidth="1"/>
    <col min="14" max="14" width="24.85546875" style="34" customWidth="1"/>
    <col min="15" max="15" width="9.7109375" style="1" customWidth="1"/>
    <col min="16" max="16384" width="9.140625" style="1"/>
  </cols>
  <sheetData>
    <row r="2" spans="1:15" ht="33.75" customHeight="1" x14ac:dyDescent="0.25">
      <c r="A2" s="80" t="s">
        <v>107</v>
      </c>
      <c r="B2" s="80"/>
      <c r="C2" s="80"/>
      <c r="D2" s="80"/>
      <c r="E2" s="80"/>
      <c r="F2" s="75"/>
      <c r="G2" s="75"/>
      <c r="H2" s="75"/>
      <c r="I2" s="75"/>
      <c r="J2" s="75"/>
      <c r="K2" s="75"/>
      <c r="L2" s="75"/>
      <c r="M2" s="9"/>
    </row>
    <row r="3" spans="1:15" ht="15.75" customHeight="1" x14ac:dyDescent="0.25">
      <c r="A3" s="79" t="s">
        <v>88</v>
      </c>
      <c r="B3" s="79"/>
      <c r="C3" s="79"/>
      <c r="D3" s="79"/>
      <c r="E3" s="74"/>
      <c r="F3" s="74"/>
      <c r="G3" s="74"/>
      <c r="H3" s="74"/>
      <c r="I3" s="74"/>
      <c r="J3" s="74"/>
      <c r="K3" s="74"/>
      <c r="L3" s="74"/>
      <c r="M3" s="8"/>
      <c r="O3" s="7">
        <v>100</v>
      </c>
    </row>
    <row r="4" spans="1:15" ht="72" customHeight="1" x14ac:dyDescent="0.25">
      <c r="A4" s="121" t="s">
        <v>0</v>
      </c>
      <c r="B4" s="13"/>
      <c r="C4" s="121" t="s">
        <v>1</v>
      </c>
      <c r="D4" s="121"/>
      <c r="E4" s="121" t="s">
        <v>2</v>
      </c>
      <c r="F4" s="121" t="s">
        <v>3</v>
      </c>
      <c r="G4" s="5" t="s">
        <v>8</v>
      </c>
      <c r="H4" s="130" t="s">
        <v>4</v>
      </c>
      <c r="M4" s="1"/>
      <c r="N4" s="1"/>
    </row>
    <row r="5" spans="1:15" ht="45" customHeight="1" x14ac:dyDescent="0.25">
      <c r="A5" s="121"/>
      <c r="B5" s="13" t="s">
        <v>14</v>
      </c>
      <c r="C5" s="4" t="s">
        <v>5</v>
      </c>
      <c r="D5" s="4" t="s">
        <v>6</v>
      </c>
      <c r="E5" s="121"/>
      <c r="F5" s="121"/>
      <c r="G5" s="5" t="s">
        <v>7</v>
      </c>
      <c r="H5" s="130"/>
      <c r="M5" s="1"/>
      <c r="N5" s="1"/>
    </row>
    <row r="6" spans="1:15" ht="37.5" customHeight="1" x14ac:dyDescent="0.25">
      <c r="A6" s="127" t="s">
        <v>75</v>
      </c>
      <c r="B6" s="128"/>
      <c r="C6" s="128"/>
      <c r="D6" s="128"/>
      <c r="E6" s="128"/>
      <c r="F6" s="128"/>
      <c r="G6" s="128"/>
      <c r="H6" s="129"/>
      <c r="M6" s="1"/>
      <c r="N6" s="1"/>
    </row>
    <row r="7" spans="1:15" ht="95.1" customHeight="1" x14ac:dyDescent="0.25">
      <c r="A7" s="24">
        <v>1</v>
      </c>
      <c r="B7" s="25" t="s">
        <v>16</v>
      </c>
      <c r="C7" s="14" t="s">
        <v>9</v>
      </c>
      <c r="D7" s="14" t="s">
        <v>10</v>
      </c>
      <c r="E7" s="24">
        <v>1</v>
      </c>
      <c r="F7" s="24" t="s">
        <v>11</v>
      </c>
      <c r="G7" s="53">
        <v>3457.22</v>
      </c>
      <c r="H7" s="53">
        <v>3457.22</v>
      </c>
      <c r="M7" s="1"/>
      <c r="N7" s="1"/>
    </row>
    <row r="8" spans="1:15" ht="95.1" customHeight="1" x14ac:dyDescent="0.25">
      <c r="A8" s="24">
        <v>2</v>
      </c>
      <c r="B8" s="25" t="s">
        <v>15</v>
      </c>
      <c r="C8" s="26" t="s">
        <v>12</v>
      </c>
      <c r="D8" s="27" t="s">
        <v>13</v>
      </c>
      <c r="E8" s="28">
        <v>1</v>
      </c>
      <c r="F8" s="24" t="s">
        <v>11</v>
      </c>
      <c r="G8" s="54">
        <v>180966.73</v>
      </c>
      <c r="H8" s="54">
        <v>180966.73</v>
      </c>
      <c r="M8" s="1"/>
      <c r="N8" s="1"/>
    </row>
    <row r="9" spans="1:15" s="2" customFormat="1" ht="95.1" customHeight="1" x14ac:dyDescent="0.25">
      <c r="A9" s="24">
        <v>3</v>
      </c>
      <c r="B9" s="25" t="s">
        <v>17</v>
      </c>
      <c r="C9" s="15" t="s">
        <v>18</v>
      </c>
      <c r="D9" s="16" t="s">
        <v>31</v>
      </c>
      <c r="E9" s="29">
        <v>1</v>
      </c>
      <c r="F9" s="17" t="s">
        <v>37</v>
      </c>
      <c r="G9" s="55">
        <v>20377.5</v>
      </c>
      <c r="H9" s="54">
        <f t="shared" ref="H9:H24" si="0">G9*E9</f>
        <v>20377.5</v>
      </c>
    </row>
    <row r="10" spans="1:15" ht="72.75" x14ac:dyDescent="0.25">
      <c r="A10" s="24">
        <v>4</v>
      </c>
      <c r="B10" s="19" t="s">
        <v>25</v>
      </c>
      <c r="C10" s="15" t="s">
        <v>19</v>
      </c>
      <c r="D10" s="16" t="s">
        <v>32</v>
      </c>
      <c r="E10" s="29">
        <v>1</v>
      </c>
      <c r="F10" s="17" t="s">
        <v>38</v>
      </c>
      <c r="G10" s="55">
        <v>16926.91</v>
      </c>
      <c r="H10" s="54">
        <f t="shared" si="0"/>
        <v>16926.91</v>
      </c>
      <c r="M10" s="1"/>
      <c r="N10" s="1"/>
    </row>
    <row r="11" spans="1:15" ht="120.75" x14ac:dyDescent="0.25">
      <c r="A11" s="24">
        <v>5</v>
      </c>
      <c r="B11" s="19" t="s">
        <v>26</v>
      </c>
      <c r="C11" s="15" t="s">
        <v>20</v>
      </c>
      <c r="D11" s="16" t="s">
        <v>33</v>
      </c>
      <c r="E11" s="29">
        <v>1</v>
      </c>
      <c r="F11" s="17" t="s">
        <v>39</v>
      </c>
      <c r="G11" s="55">
        <v>24453</v>
      </c>
      <c r="H11" s="54">
        <f t="shared" si="0"/>
        <v>24453</v>
      </c>
      <c r="M11" s="1"/>
      <c r="N11" s="1"/>
    </row>
    <row r="12" spans="1:15" ht="72" x14ac:dyDescent="0.25">
      <c r="A12" s="24">
        <v>6</v>
      </c>
      <c r="B12" s="19" t="s">
        <v>27</v>
      </c>
      <c r="C12" s="15" t="s">
        <v>21</v>
      </c>
      <c r="D12" s="16" t="s">
        <v>34</v>
      </c>
      <c r="E12" s="29">
        <v>1</v>
      </c>
      <c r="F12" s="17" t="s">
        <v>11</v>
      </c>
      <c r="G12" s="55">
        <v>1859.58</v>
      </c>
      <c r="H12" s="54">
        <f t="shared" si="0"/>
        <v>1859.58</v>
      </c>
      <c r="M12" s="1"/>
      <c r="N12" s="1"/>
    </row>
    <row r="13" spans="1:15" ht="72.75" x14ac:dyDescent="0.25">
      <c r="A13" s="36">
        <v>7</v>
      </c>
      <c r="B13" s="19" t="s">
        <v>28</v>
      </c>
      <c r="C13" s="15" t="s">
        <v>22</v>
      </c>
      <c r="D13" s="16" t="s">
        <v>35</v>
      </c>
      <c r="E13" s="29">
        <v>2</v>
      </c>
      <c r="F13" s="20" t="s">
        <v>40</v>
      </c>
      <c r="G13" s="55">
        <v>40019.279999999999</v>
      </c>
      <c r="H13" s="54">
        <f t="shared" si="0"/>
        <v>80038.559999999998</v>
      </c>
      <c r="M13" s="1"/>
      <c r="N13" s="1"/>
    </row>
    <row r="14" spans="1:15" ht="24.75" x14ac:dyDescent="0.25">
      <c r="A14" s="36">
        <v>8</v>
      </c>
      <c r="B14" s="19" t="s">
        <v>29</v>
      </c>
      <c r="C14" s="21" t="s">
        <v>23</v>
      </c>
      <c r="D14" s="16" t="s">
        <v>70</v>
      </c>
      <c r="E14" s="29">
        <v>2</v>
      </c>
      <c r="F14" s="17" t="s">
        <v>11</v>
      </c>
      <c r="G14" s="55">
        <v>787.82</v>
      </c>
      <c r="H14" s="54">
        <f t="shared" si="0"/>
        <v>1575.64</v>
      </c>
      <c r="M14" s="1"/>
      <c r="N14" s="1"/>
    </row>
    <row r="15" spans="1:15" ht="60.75" x14ac:dyDescent="0.25">
      <c r="A15" s="36">
        <v>9</v>
      </c>
      <c r="B15" s="19" t="s">
        <v>30</v>
      </c>
      <c r="C15" s="15" t="s">
        <v>24</v>
      </c>
      <c r="D15" s="16" t="s">
        <v>36</v>
      </c>
      <c r="E15" s="29">
        <v>4</v>
      </c>
      <c r="F15" s="20" t="s">
        <v>41</v>
      </c>
      <c r="G15" s="55">
        <v>558.12</v>
      </c>
      <c r="H15" s="54">
        <f t="shared" si="0"/>
        <v>2232.48</v>
      </c>
      <c r="M15" s="1"/>
      <c r="N15" s="1"/>
    </row>
    <row r="16" spans="1:15" ht="72" x14ac:dyDescent="0.25">
      <c r="A16" s="36">
        <v>10</v>
      </c>
      <c r="B16" s="19" t="s">
        <v>42</v>
      </c>
      <c r="C16" s="15" t="s">
        <v>43</v>
      </c>
      <c r="D16" s="15" t="s">
        <v>44</v>
      </c>
      <c r="E16" s="36">
        <v>200</v>
      </c>
      <c r="F16" s="36" t="s">
        <v>45</v>
      </c>
      <c r="G16" s="55">
        <v>329.15</v>
      </c>
      <c r="H16" s="54">
        <f t="shared" si="0"/>
        <v>65830</v>
      </c>
      <c r="M16" s="1"/>
      <c r="N16" s="1"/>
    </row>
    <row r="17" spans="1:14" ht="192" x14ac:dyDescent="0.25">
      <c r="A17" s="36">
        <v>11</v>
      </c>
      <c r="B17" s="22" t="s">
        <v>46</v>
      </c>
      <c r="C17" s="23" t="s">
        <v>47</v>
      </c>
      <c r="D17" s="23" t="s">
        <v>48</v>
      </c>
      <c r="E17" s="36">
        <v>2</v>
      </c>
      <c r="F17" s="20" t="s">
        <v>52</v>
      </c>
      <c r="G17" s="55">
        <v>29659</v>
      </c>
      <c r="H17" s="54">
        <f t="shared" si="0"/>
        <v>59318</v>
      </c>
      <c r="M17" s="1"/>
      <c r="N17" s="1"/>
    </row>
    <row r="18" spans="1:14" ht="156" x14ac:dyDescent="0.25">
      <c r="A18" s="36">
        <v>12</v>
      </c>
      <c r="B18" s="22" t="s">
        <v>49</v>
      </c>
      <c r="C18" s="23" t="s">
        <v>71</v>
      </c>
      <c r="D18" s="23" t="s">
        <v>72</v>
      </c>
      <c r="E18" s="36">
        <v>2</v>
      </c>
      <c r="F18" s="20" t="s">
        <v>52</v>
      </c>
      <c r="G18" s="55">
        <v>19362.34</v>
      </c>
      <c r="H18" s="54">
        <f t="shared" si="0"/>
        <v>38724.68</v>
      </c>
      <c r="M18" s="1"/>
      <c r="N18" s="1"/>
    </row>
    <row r="19" spans="1:14" ht="108" x14ac:dyDescent="0.25">
      <c r="A19" s="36">
        <v>13</v>
      </c>
      <c r="B19" s="22" t="s">
        <v>50</v>
      </c>
      <c r="C19" s="23" t="s">
        <v>73</v>
      </c>
      <c r="D19" s="23" t="s">
        <v>51</v>
      </c>
      <c r="E19" s="36">
        <v>2</v>
      </c>
      <c r="F19" s="20" t="s">
        <v>52</v>
      </c>
      <c r="G19" s="55">
        <v>43150.37</v>
      </c>
      <c r="H19" s="54">
        <f t="shared" si="0"/>
        <v>86300.74</v>
      </c>
      <c r="M19" s="1"/>
      <c r="N19" s="1"/>
    </row>
    <row r="20" spans="1:14" ht="72" x14ac:dyDescent="0.25">
      <c r="A20" s="36">
        <v>14</v>
      </c>
      <c r="B20" s="22" t="s">
        <v>53</v>
      </c>
      <c r="C20" s="15" t="s">
        <v>54</v>
      </c>
      <c r="D20" s="15" t="s">
        <v>55</v>
      </c>
      <c r="E20" s="36">
        <v>1</v>
      </c>
      <c r="F20" s="20" t="s">
        <v>62</v>
      </c>
      <c r="G20" s="55">
        <v>5936.92</v>
      </c>
      <c r="H20" s="54">
        <f t="shared" si="0"/>
        <v>5936.92</v>
      </c>
      <c r="M20" s="1"/>
      <c r="N20" s="1"/>
    </row>
    <row r="21" spans="1:14" ht="132" x14ac:dyDescent="0.25">
      <c r="A21" s="36">
        <v>15</v>
      </c>
      <c r="B21" s="22" t="s">
        <v>56</v>
      </c>
      <c r="C21" s="15" t="s">
        <v>57</v>
      </c>
      <c r="D21" s="15" t="s">
        <v>58</v>
      </c>
      <c r="E21" s="36">
        <v>1</v>
      </c>
      <c r="F21" s="20" t="s">
        <v>62</v>
      </c>
      <c r="G21" s="55">
        <v>14592.37</v>
      </c>
      <c r="H21" s="54">
        <f t="shared" si="0"/>
        <v>14592.37</v>
      </c>
      <c r="M21" s="1"/>
      <c r="N21" s="1"/>
    </row>
    <row r="22" spans="1:14" ht="72" x14ac:dyDescent="0.25">
      <c r="A22" s="36">
        <v>16</v>
      </c>
      <c r="B22" s="22" t="s">
        <v>59</v>
      </c>
      <c r="C22" s="15" t="s">
        <v>60</v>
      </c>
      <c r="D22" s="15" t="s">
        <v>61</v>
      </c>
      <c r="E22" s="36">
        <v>2</v>
      </c>
      <c r="F22" s="20" t="s">
        <v>63</v>
      </c>
      <c r="G22" s="55">
        <v>19911.11</v>
      </c>
      <c r="H22" s="54">
        <f t="shared" si="0"/>
        <v>39822.22</v>
      </c>
      <c r="M22" s="1"/>
      <c r="N22" s="1"/>
    </row>
    <row r="23" spans="1:14" ht="72" x14ac:dyDescent="0.25">
      <c r="A23" s="36">
        <v>17</v>
      </c>
      <c r="B23" s="22" t="s">
        <v>64</v>
      </c>
      <c r="C23" s="23" t="s">
        <v>66</v>
      </c>
      <c r="D23" s="23" t="s">
        <v>65</v>
      </c>
      <c r="E23" s="36">
        <v>1</v>
      </c>
      <c r="F23" s="18" t="s">
        <v>40</v>
      </c>
      <c r="G23" s="55">
        <v>131058.01</v>
      </c>
      <c r="H23" s="54">
        <f t="shared" si="0"/>
        <v>131058.01</v>
      </c>
      <c r="M23" s="1"/>
      <c r="N23" s="1"/>
    </row>
    <row r="24" spans="1:14" ht="48.75" thickBot="1" x14ac:dyDescent="0.3">
      <c r="A24" s="45">
        <v>18</v>
      </c>
      <c r="B24" s="31" t="s">
        <v>67</v>
      </c>
      <c r="C24" s="32" t="s">
        <v>68</v>
      </c>
      <c r="D24" s="32" t="s">
        <v>69</v>
      </c>
      <c r="E24" s="45">
        <v>1</v>
      </c>
      <c r="F24" s="33" t="s">
        <v>40</v>
      </c>
      <c r="G24" s="56">
        <v>35280.29</v>
      </c>
      <c r="H24" s="54">
        <f t="shared" si="0"/>
        <v>35280.29</v>
      </c>
      <c r="M24" s="1"/>
      <c r="N24" s="1"/>
    </row>
    <row r="25" spans="1:14" ht="25.5" customHeight="1" thickBot="1" x14ac:dyDescent="0.3">
      <c r="A25" s="91" t="s">
        <v>81</v>
      </c>
      <c r="B25" s="92"/>
      <c r="C25" s="92"/>
      <c r="D25" s="92"/>
      <c r="E25" s="92"/>
      <c r="F25" s="92"/>
      <c r="G25" s="93"/>
      <c r="H25" s="58">
        <f>SUM(H7:H24)</f>
        <v>808750.85000000009</v>
      </c>
      <c r="M25" s="1"/>
      <c r="N25" s="1"/>
    </row>
    <row r="26" spans="1:14" ht="37.5" customHeight="1" thickBot="1" x14ac:dyDescent="0.3">
      <c r="A26" s="94" t="s">
        <v>74</v>
      </c>
      <c r="B26" s="95"/>
      <c r="C26" s="95"/>
      <c r="D26" s="95"/>
      <c r="E26" s="95"/>
      <c r="F26" s="95"/>
      <c r="G26" s="95"/>
      <c r="H26" s="96"/>
      <c r="M26" s="1"/>
      <c r="N26" s="1"/>
    </row>
    <row r="27" spans="1:14" ht="52.5" customHeight="1" x14ac:dyDescent="0.25">
      <c r="A27" s="42">
        <v>1</v>
      </c>
      <c r="B27" s="43" t="s">
        <v>16</v>
      </c>
      <c r="C27" s="44" t="s">
        <v>9</v>
      </c>
      <c r="D27" s="44" t="s">
        <v>10</v>
      </c>
      <c r="E27" s="42">
        <v>1</v>
      </c>
      <c r="F27" s="42" t="s">
        <v>11</v>
      </c>
      <c r="G27" s="57">
        <v>3457.22</v>
      </c>
      <c r="H27" s="57">
        <v>3457.22</v>
      </c>
      <c r="M27" s="1"/>
      <c r="N27" s="1"/>
    </row>
    <row r="28" spans="1:14" ht="120.75" x14ac:dyDescent="0.25">
      <c r="A28" s="24">
        <v>2</v>
      </c>
      <c r="B28" s="19" t="s">
        <v>26</v>
      </c>
      <c r="C28" s="15" t="s">
        <v>20</v>
      </c>
      <c r="D28" s="16" t="s">
        <v>33</v>
      </c>
      <c r="E28" s="29">
        <v>2</v>
      </c>
      <c r="F28" s="17" t="s">
        <v>39</v>
      </c>
      <c r="G28" s="55">
        <v>24453</v>
      </c>
      <c r="H28" s="54">
        <f t="shared" ref="H28:H41" si="1">G28*E28</f>
        <v>48906</v>
      </c>
      <c r="M28" s="1"/>
      <c r="N28" s="1"/>
    </row>
    <row r="29" spans="1:14" ht="21" customHeight="1" x14ac:dyDescent="0.25">
      <c r="A29" s="24">
        <v>3</v>
      </c>
      <c r="B29" s="19" t="s">
        <v>27</v>
      </c>
      <c r="C29" s="15" t="s">
        <v>21</v>
      </c>
      <c r="D29" s="16" t="s">
        <v>34</v>
      </c>
      <c r="E29" s="29">
        <v>1</v>
      </c>
      <c r="F29" s="17" t="s">
        <v>11</v>
      </c>
      <c r="G29" s="55">
        <v>1859.58</v>
      </c>
      <c r="H29" s="54">
        <f t="shared" si="1"/>
        <v>1859.58</v>
      </c>
      <c r="M29" s="1"/>
      <c r="N29" s="1"/>
    </row>
    <row r="30" spans="1:14" ht="72.75" x14ac:dyDescent="0.25">
      <c r="A30" s="24">
        <v>4</v>
      </c>
      <c r="B30" s="19" t="s">
        <v>28</v>
      </c>
      <c r="C30" s="15" t="s">
        <v>22</v>
      </c>
      <c r="D30" s="16" t="s">
        <v>35</v>
      </c>
      <c r="E30" s="29">
        <v>2</v>
      </c>
      <c r="F30" s="20" t="s">
        <v>40</v>
      </c>
      <c r="G30" s="55">
        <v>40019.279999999999</v>
      </c>
      <c r="H30" s="54">
        <f t="shared" si="1"/>
        <v>80038.559999999998</v>
      </c>
      <c r="M30" s="1"/>
      <c r="N30" s="1"/>
    </row>
    <row r="31" spans="1:14" ht="24.75" x14ac:dyDescent="0.25">
      <c r="A31" s="24">
        <v>5</v>
      </c>
      <c r="B31" s="19" t="s">
        <v>29</v>
      </c>
      <c r="C31" s="21" t="s">
        <v>23</v>
      </c>
      <c r="D31" s="16" t="s">
        <v>70</v>
      </c>
      <c r="E31" s="29">
        <v>2</v>
      </c>
      <c r="F31" s="17" t="s">
        <v>11</v>
      </c>
      <c r="G31" s="55">
        <v>787.82</v>
      </c>
      <c r="H31" s="54">
        <f t="shared" si="1"/>
        <v>1575.64</v>
      </c>
      <c r="M31" s="1"/>
      <c r="N31" s="1"/>
    </row>
    <row r="32" spans="1:14" ht="60.75" x14ac:dyDescent="0.25">
      <c r="A32" s="24">
        <v>6</v>
      </c>
      <c r="B32" s="19" t="s">
        <v>30</v>
      </c>
      <c r="C32" s="15" t="s">
        <v>24</v>
      </c>
      <c r="D32" s="16" t="s">
        <v>36</v>
      </c>
      <c r="E32" s="29">
        <v>4</v>
      </c>
      <c r="F32" s="20" t="s">
        <v>41</v>
      </c>
      <c r="G32" s="55">
        <v>558.12</v>
      </c>
      <c r="H32" s="54">
        <f t="shared" si="1"/>
        <v>2232.48</v>
      </c>
      <c r="M32" s="1"/>
      <c r="N32" s="1"/>
    </row>
    <row r="33" spans="1:14" ht="72" x14ac:dyDescent="0.25">
      <c r="A33" s="24">
        <v>7</v>
      </c>
      <c r="B33" s="19" t="s">
        <v>42</v>
      </c>
      <c r="C33" s="15" t="s">
        <v>43</v>
      </c>
      <c r="D33" s="15" t="s">
        <v>44</v>
      </c>
      <c r="E33" s="36">
        <v>200</v>
      </c>
      <c r="F33" s="36" t="s">
        <v>45</v>
      </c>
      <c r="G33" s="55">
        <v>329.15</v>
      </c>
      <c r="H33" s="54">
        <f t="shared" si="1"/>
        <v>65830</v>
      </c>
      <c r="M33" s="1"/>
      <c r="N33" s="1"/>
    </row>
    <row r="34" spans="1:14" ht="192" x14ac:dyDescent="0.25">
      <c r="A34" s="24">
        <v>8</v>
      </c>
      <c r="B34" s="22" t="s">
        <v>46</v>
      </c>
      <c r="C34" s="23" t="s">
        <v>47</v>
      </c>
      <c r="D34" s="23" t="s">
        <v>48</v>
      </c>
      <c r="E34" s="36">
        <v>2</v>
      </c>
      <c r="F34" s="20" t="s">
        <v>52</v>
      </c>
      <c r="G34" s="55">
        <v>29659</v>
      </c>
      <c r="H34" s="54">
        <f t="shared" si="1"/>
        <v>59318</v>
      </c>
      <c r="M34" s="1"/>
      <c r="N34" s="1"/>
    </row>
    <row r="35" spans="1:14" ht="156" x14ac:dyDescent="0.25">
      <c r="A35" s="24">
        <v>9</v>
      </c>
      <c r="B35" s="22" t="s">
        <v>49</v>
      </c>
      <c r="C35" s="23" t="s">
        <v>71</v>
      </c>
      <c r="D35" s="23" t="s">
        <v>72</v>
      </c>
      <c r="E35" s="36">
        <v>2</v>
      </c>
      <c r="F35" s="20" t="s">
        <v>52</v>
      </c>
      <c r="G35" s="55">
        <v>19362.34</v>
      </c>
      <c r="H35" s="54">
        <f t="shared" si="1"/>
        <v>38724.68</v>
      </c>
      <c r="M35" s="1"/>
      <c r="N35" s="1"/>
    </row>
    <row r="36" spans="1:14" ht="21" customHeight="1" x14ac:dyDescent="0.25">
      <c r="A36" s="24">
        <v>10</v>
      </c>
      <c r="B36" s="22" t="s">
        <v>50</v>
      </c>
      <c r="C36" s="23" t="s">
        <v>73</v>
      </c>
      <c r="D36" s="23" t="s">
        <v>51</v>
      </c>
      <c r="E36" s="36">
        <v>2</v>
      </c>
      <c r="F36" s="20" t="s">
        <v>52</v>
      </c>
      <c r="G36" s="55">
        <v>43150.37</v>
      </c>
      <c r="H36" s="54">
        <f t="shared" si="1"/>
        <v>86300.74</v>
      </c>
      <c r="M36" s="1"/>
      <c r="N36" s="1"/>
    </row>
    <row r="37" spans="1:14" ht="72" x14ac:dyDescent="0.25">
      <c r="A37" s="24">
        <v>11</v>
      </c>
      <c r="B37" s="22" t="s">
        <v>53</v>
      </c>
      <c r="C37" s="15" t="s">
        <v>54</v>
      </c>
      <c r="D37" s="15" t="s">
        <v>55</v>
      </c>
      <c r="E37" s="36">
        <v>1</v>
      </c>
      <c r="F37" s="20" t="s">
        <v>62</v>
      </c>
      <c r="G37" s="55">
        <v>5936.92</v>
      </c>
      <c r="H37" s="54">
        <f t="shared" si="1"/>
        <v>5936.92</v>
      </c>
      <c r="M37" s="1"/>
      <c r="N37" s="1"/>
    </row>
    <row r="38" spans="1:14" ht="132" x14ac:dyDescent="0.25">
      <c r="A38" s="24">
        <v>12</v>
      </c>
      <c r="B38" s="22" t="s">
        <v>56</v>
      </c>
      <c r="C38" s="15" t="s">
        <v>57</v>
      </c>
      <c r="D38" s="15" t="s">
        <v>58</v>
      </c>
      <c r="E38" s="36">
        <v>1</v>
      </c>
      <c r="F38" s="20" t="s">
        <v>62</v>
      </c>
      <c r="G38" s="55">
        <v>14592.37</v>
      </c>
      <c r="H38" s="54">
        <f t="shared" si="1"/>
        <v>14592.37</v>
      </c>
      <c r="M38" s="1"/>
      <c r="N38" s="1"/>
    </row>
    <row r="39" spans="1:14" ht="72" x14ac:dyDescent="0.25">
      <c r="A39" s="24">
        <v>13</v>
      </c>
      <c r="B39" s="22" t="s">
        <v>59</v>
      </c>
      <c r="C39" s="15" t="s">
        <v>60</v>
      </c>
      <c r="D39" s="15" t="s">
        <v>61</v>
      </c>
      <c r="E39" s="36">
        <v>2</v>
      </c>
      <c r="F39" s="20" t="s">
        <v>63</v>
      </c>
      <c r="G39" s="55">
        <v>19911.11</v>
      </c>
      <c r="H39" s="54">
        <f t="shared" si="1"/>
        <v>39822.22</v>
      </c>
      <c r="M39" s="1"/>
      <c r="N39" s="1"/>
    </row>
    <row r="40" spans="1:14" ht="72" x14ac:dyDescent="0.25">
      <c r="A40" s="24">
        <v>14</v>
      </c>
      <c r="B40" s="22" t="s">
        <v>64</v>
      </c>
      <c r="C40" s="23" t="s">
        <v>66</v>
      </c>
      <c r="D40" s="23" t="s">
        <v>65</v>
      </c>
      <c r="E40" s="36">
        <v>1</v>
      </c>
      <c r="F40" s="18" t="s">
        <v>40</v>
      </c>
      <c r="G40" s="55">
        <v>131058.01</v>
      </c>
      <c r="H40" s="54">
        <f t="shared" si="1"/>
        <v>131058.01</v>
      </c>
      <c r="M40" s="1"/>
      <c r="N40" s="1"/>
    </row>
    <row r="41" spans="1:14" ht="48.75" thickBot="1" x14ac:dyDescent="0.3">
      <c r="A41" s="30">
        <v>15</v>
      </c>
      <c r="B41" s="31" t="s">
        <v>67</v>
      </c>
      <c r="C41" s="32" t="s">
        <v>68</v>
      </c>
      <c r="D41" s="32" t="s">
        <v>69</v>
      </c>
      <c r="E41" s="45">
        <v>1</v>
      </c>
      <c r="F41" s="33" t="s">
        <v>40</v>
      </c>
      <c r="G41" s="56">
        <v>35280.29</v>
      </c>
      <c r="H41" s="54">
        <f t="shared" si="1"/>
        <v>35280.29</v>
      </c>
      <c r="M41" s="1"/>
      <c r="N41" s="1"/>
    </row>
    <row r="42" spans="1:14" ht="29.25" customHeight="1" thickBot="1" x14ac:dyDescent="0.3">
      <c r="A42" s="97" t="s">
        <v>80</v>
      </c>
      <c r="B42" s="98"/>
      <c r="C42" s="98"/>
      <c r="D42" s="98"/>
      <c r="E42" s="98"/>
      <c r="F42" s="98"/>
      <c r="G42" s="99"/>
      <c r="H42" s="46">
        <f>SUM(H27:H41)</f>
        <v>614932.71</v>
      </c>
      <c r="M42" s="1"/>
      <c r="N42" s="1"/>
    </row>
    <row r="43" spans="1:14" ht="30.75" customHeight="1" thickBot="1" x14ac:dyDescent="0.3">
      <c r="A43" s="82" t="s">
        <v>76</v>
      </c>
      <c r="B43" s="83"/>
      <c r="C43" s="83"/>
      <c r="D43" s="83"/>
      <c r="E43" s="83"/>
      <c r="F43" s="83"/>
      <c r="G43" s="84"/>
      <c r="H43" s="52"/>
      <c r="M43" s="1"/>
      <c r="N43" s="1"/>
    </row>
    <row r="44" spans="1:14" ht="84" x14ac:dyDescent="0.25">
      <c r="A44" s="42">
        <v>1</v>
      </c>
      <c r="B44" s="43" t="s">
        <v>16</v>
      </c>
      <c r="C44" s="44" t="s">
        <v>9</v>
      </c>
      <c r="D44" s="44" t="s">
        <v>10</v>
      </c>
      <c r="E44" s="42">
        <v>1</v>
      </c>
      <c r="F44" s="42" t="s">
        <v>11</v>
      </c>
      <c r="G44" s="57">
        <v>3457.22</v>
      </c>
      <c r="H44" s="57">
        <v>3457.22</v>
      </c>
      <c r="M44" s="1"/>
      <c r="N44" s="1"/>
    </row>
    <row r="45" spans="1:14" ht="120.75" x14ac:dyDescent="0.25">
      <c r="A45" s="24">
        <v>2</v>
      </c>
      <c r="B45" s="19" t="s">
        <v>26</v>
      </c>
      <c r="C45" s="15" t="s">
        <v>20</v>
      </c>
      <c r="D45" s="16" t="s">
        <v>33</v>
      </c>
      <c r="E45" s="29">
        <v>2</v>
      </c>
      <c r="F45" s="17" t="s">
        <v>39</v>
      </c>
      <c r="G45" s="55">
        <v>24453</v>
      </c>
      <c r="H45" s="54">
        <f t="shared" ref="H45:H57" si="2">G45*E45</f>
        <v>48906</v>
      </c>
      <c r="M45" s="1"/>
      <c r="N45" s="1"/>
    </row>
    <row r="46" spans="1:14" ht="72" x14ac:dyDescent="0.25">
      <c r="A46" s="24">
        <v>3</v>
      </c>
      <c r="B46" s="19" t="s">
        <v>27</v>
      </c>
      <c r="C46" s="15" t="s">
        <v>21</v>
      </c>
      <c r="D46" s="16" t="s">
        <v>34</v>
      </c>
      <c r="E46" s="29">
        <v>2</v>
      </c>
      <c r="F46" s="17" t="s">
        <v>11</v>
      </c>
      <c r="G46" s="55">
        <v>1859.58</v>
      </c>
      <c r="H46" s="54">
        <f t="shared" si="2"/>
        <v>3719.16</v>
      </c>
      <c r="M46" s="1"/>
      <c r="N46" s="1"/>
    </row>
    <row r="47" spans="1:14" ht="72.75" x14ac:dyDescent="0.25">
      <c r="A47" s="24">
        <v>4</v>
      </c>
      <c r="B47" s="19" t="s">
        <v>28</v>
      </c>
      <c r="C47" s="15" t="s">
        <v>22</v>
      </c>
      <c r="D47" s="16" t="s">
        <v>35</v>
      </c>
      <c r="E47" s="29">
        <v>2</v>
      </c>
      <c r="F47" s="20" t="s">
        <v>40</v>
      </c>
      <c r="G47" s="55">
        <v>40019.279999999999</v>
      </c>
      <c r="H47" s="54">
        <f t="shared" si="2"/>
        <v>80038.559999999998</v>
      </c>
      <c r="M47" s="1"/>
      <c r="N47" s="1"/>
    </row>
    <row r="48" spans="1:14" ht="21" customHeight="1" x14ac:dyDescent="0.25">
      <c r="A48" s="24">
        <v>5</v>
      </c>
      <c r="B48" s="19" t="s">
        <v>29</v>
      </c>
      <c r="C48" s="21" t="s">
        <v>23</v>
      </c>
      <c r="D48" s="16" t="s">
        <v>70</v>
      </c>
      <c r="E48" s="29">
        <v>2</v>
      </c>
      <c r="F48" s="17" t="s">
        <v>11</v>
      </c>
      <c r="G48" s="55">
        <v>787.82</v>
      </c>
      <c r="H48" s="54">
        <f t="shared" si="2"/>
        <v>1575.64</v>
      </c>
      <c r="M48" s="1"/>
      <c r="N48" s="1"/>
    </row>
    <row r="49" spans="1:14" ht="60.75" x14ac:dyDescent="0.25">
      <c r="A49" s="24">
        <v>6</v>
      </c>
      <c r="B49" s="19" t="s">
        <v>30</v>
      </c>
      <c r="C49" s="15" t="s">
        <v>24</v>
      </c>
      <c r="D49" s="16" t="s">
        <v>36</v>
      </c>
      <c r="E49" s="29">
        <v>4</v>
      </c>
      <c r="F49" s="20" t="s">
        <v>41</v>
      </c>
      <c r="G49" s="55">
        <v>558.12</v>
      </c>
      <c r="H49" s="54">
        <f t="shared" si="2"/>
        <v>2232.48</v>
      </c>
      <c r="M49" s="1"/>
      <c r="N49" s="1"/>
    </row>
    <row r="50" spans="1:14" ht="72" x14ac:dyDescent="0.25">
      <c r="A50" s="24">
        <v>7</v>
      </c>
      <c r="B50" s="19" t="s">
        <v>42</v>
      </c>
      <c r="C50" s="15" t="s">
        <v>43</v>
      </c>
      <c r="D50" s="15" t="s">
        <v>44</v>
      </c>
      <c r="E50" s="36">
        <v>200</v>
      </c>
      <c r="F50" s="36" t="s">
        <v>45</v>
      </c>
      <c r="G50" s="55">
        <v>329.15</v>
      </c>
      <c r="H50" s="54">
        <f t="shared" si="2"/>
        <v>65830</v>
      </c>
      <c r="M50" s="1"/>
      <c r="N50" s="1"/>
    </row>
    <row r="51" spans="1:14" ht="192" x14ac:dyDescent="0.25">
      <c r="A51" s="24">
        <v>8</v>
      </c>
      <c r="B51" s="22" t="s">
        <v>46</v>
      </c>
      <c r="C51" s="23" t="s">
        <v>47</v>
      </c>
      <c r="D51" s="23" t="s">
        <v>48</v>
      </c>
      <c r="E51" s="36">
        <v>2</v>
      </c>
      <c r="F51" s="20" t="s">
        <v>52</v>
      </c>
      <c r="G51" s="55">
        <v>29659</v>
      </c>
      <c r="H51" s="54">
        <f t="shared" si="2"/>
        <v>59318</v>
      </c>
      <c r="M51" s="1"/>
      <c r="N51" s="1"/>
    </row>
    <row r="52" spans="1:14" ht="156" x14ac:dyDescent="0.25">
      <c r="A52" s="24">
        <v>9</v>
      </c>
      <c r="B52" s="22" t="s">
        <v>49</v>
      </c>
      <c r="C52" s="23" t="s">
        <v>71</v>
      </c>
      <c r="D52" s="23" t="s">
        <v>72</v>
      </c>
      <c r="E52" s="36">
        <v>2</v>
      </c>
      <c r="F52" s="20" t="s">
        <v>52</v>
      </c>
      <c r="G52" s="55">
        <v>19362.34</v>
      </c>
      <c r="H52" s="54">
        <f t="shared" si="2"/>
        <v>38724.68</v>
      </c>
      <c r="M52" s="1"/>
      <c r="N52" s="1"/>
    </row>
    <row r="53" spans="1:14" ht="108" x14ac:dyDescent="0.25">
      <c r="A53" s="24">
        <v>10</v>
      </c>
      <c r="B53" s="22" t="s">
        <v>50</v>
      </c>
      <c r="C53" s="23" t="s">
        <v>73</v>
      </c>
      <c r="D53" s="23" t="s">
        <v>51</v>
      </c>
      <c r="E53" s="36">
        <v>2</v>
      </c>
      <c r="F53" s="20" t="s">
        <v>52</v>
      </c>
      <c r="G53" s="55">
        <v>43150.37</v>
      </c>
      <c r="H53" s="54">
        <f t="shared" si="2"/>
        <v>86300.74</v>
      </c>
      <c r="M53" s="1"/>
      <c r="N53" s="1"/>
    </row>
    <row r="54" spans="1:14" ht="72" x14ac:dyDescent="0.25">
      <c r="A54" s="24">
        <v>11</v>
      </c>
      <c r="B54" s="22" t="s">
        <v>53</v>
      </c>
      <c r="C54" s="15" t="s">
        <v>54</v>
      </c>
      <c r="D54" s="15" t="s">
        <v>55</v>
      </c>
      <c r="E54" s="36">
        <v>1</v>
      </c>
      <c r="F54" s="20" t="s">
        <v>62</v>
      </c>
      <c r="G54" s="55">
        <v>5936.92</v>
      </c>
      <c r="H54" s="54">
        <f t="shared" si="2"/>
        <v>5936.92</v>
      </c>
      <c r="M54" s="1"/>
      <c r="N54" s="1"/>
    </row>
    <row r="55" spans="1:14" ht="132" x14ac:dyDescent="0.25">
      <c r="A55" s="24">
        <v>12</v>
      </c>
      <c r="B55" s="22" t="s">
        <v>56</v>
      </c>
      <c r="C55" s="15" t="s">
        <v>57</v>
      </c>
      <c r="D55" s="15" t="s">
        <v>58</v>
      </c>
      <c r="E55" s="36">
        <v>1</v>
      </c>
      <c r="F55" s="20" t="s">
        <v>62</v>
      </c>
      <c r="G55" s="55">
        <v>14592.37</v>
      </c>
      <c r="H55" s="54">
        <f t="shared" si="2"/>
        <v>14592.37</v>
      </c>
      <c r="M55" s="1"/>
      <c r="N55" s="1"/>
    </row>
    <row r="56" spans="1:14" ht="17.25" customHeight="1" x14ac:dyDescent="0.25">
      <c r="A56" s="24">
        <v>13</v>
      </c>
      <c r="B56" s="22" t="s">
        <v>59</v>
      </c>
      <c r="C56" s="15" t="s">
        <v>60</v>
      </c>
      <c r="D56" s="15" t="s">
        <v>61</v>
      </c>
      <c r="E56" s="36">
        <v>2</v>
      </c>
      <c r="F56" s="20" t="s">
        <v>63</v>
      </c>
      <c r="G56" s="55">
        <v>19911.11</v>
      </c>
      <c r="H56" s="54">
        <f t="shared" si="2"/>
        <v>39822.22</v>
      </c>
      <c r="M56" s="1"/>
      <c r="N56" s="1"/>
    </row>
    <row r="57" spans="1:14" ht="15" customHeight="1" thickBot="1" x14ac:dyDescent="0.3">
      <c r="A57" s="30">
        <v>15</v>
      </c>
      <c r="B57" s="31" t="s">
        <v>67</v>
      </c>
      <c r="C57" s="32" t="s">
        <v>68</v>
      </c>
      <c r="D57" s="32" t="s">
        <v>69</v>
      </c>
      <c r="E57" s="45">
        <v>1</v>
      </c>
      <c r="F57" s="33" t="s">
        <v>40</v>
      </c>
      <c r="G57" s="56">
        <v>35280.29</v>
      </c>
      <c r="H57" s="54">
        <f t="shared" si="2"/>
        <v>35280.29</v>
      </c>
      <c r="M57" s="1"/>
      <c r="N57" s="1"/>
    </row>
    <row r="58" spans="1:14" ht="31.5" customHeight="1" thickBot="1" x14ac:dyDescent="0.3">
      <c r="A58" s="97" t="s">
        <v>79</v>
      </c>
      <c r="B58" s="98"/>
      <c r="C58" s="98"/>
      <c r="D58" s="98"/>
      <c r="E58" s="98"/>
      <c r="F58" s="98"/>
      <c r="G58" s="99"/>
      <c r="H58" s="46">
        <f>SUM(H44:H57)</f>
        <v>485734.27999999997</v>
      </c>
      <c r="M58" s="1"/>
      <c r="N58" s="1"/>
    </row>
    <row r="59" spans="1:14" ht="28.5" customHeight="1" thickBot="1" x14ac:dyDescent="0.3">
      <c r="A59" s="82" t="s">
        <v>77</v>
      </c>
      <c r="B59" s="83"/>
      <c r="C59" s="83"/>
      <c r="D59" s="83"/>
      <c r="E59" s="83"/>
      <c r="F59" s="83"/>
      <c r="G59" s="84"/>
      <c r="H59" s="52"/>
      <c r="M59" s="1"/>
      <c r="N59" s="1"/>
    </row>
    <row r="60" spans="1:14" ht="78.75" customHeight="1" x14ac:dyDescent="0.25">
      <c r="A60" s="42">
        <v>1</v>
      </c>
      <c r="B60" s="43" t="s">
        <v>16</v>
      </c>
      <c r="C60" s="44" t="s">
        <v>9</v>
      </c>
      <c r="D60" s="44" t="s">
        <v>10</v>
      </c>
      <c r="E60" s="42">
        <v>1</v>
      </c>
      <c r="F60" s="42" t="s">
        <v>11</v>
      </c>
      <c r="G60" s="57">
        <v>3457.22</v>
      </c>
      <c r="H60" s="57">
        <v>3457.22</v>
      </c>
      <c r="M60" s="1"/>
      <c r="N60" s="1"/>
    </row>
    <row r="61" spans="1:14" ht="76.5" customHeight="1" x14ac:dyDescent="0.25">
      <c r="A61" s="24">
        <v>3</v>
      </c>
      <c r="B61" s="19" t="s">
        <v>27</v>
      </c>
      <c r="C61" s="15" t="s">
        <v>21</v>
      </c>
      <c r="D61" s="16" t="s">
        <v>34</v>
      </c>
      <c r="E61" s="29">
        <v>2</v>
      </c>
      <c r="F61" s="17" t="s">
        <v>11</v>
      </c>
      <c r="G61" s="55">
        <v>1859.58</v>
      </c>
      <c r="H61" s="54">
        <f t="shared" ref="H61:H72" si="3">G61*E61</f>
        <v>3719.16</v>
      </c>
      <c r="M61" s="1"/>
      <c r="N61" s="1"/>
    </row>
    <row r="62" spans="1:14" ht="72.75" x14ac:dyDescent="0.25">
      <c r="A62" s="24">
        <v>4</v>
      </c>
      <c r="B62" s="19" t="s">
        <v>28</v>
      </c>
      <c r="C62" s="15" t="s">
        <v>22</v>
      </c>
      <c r="D62" s="16" t="s">
        <v>35</v>
      </c>
      <c r="E62" s="29">
        <v>2</v>
      </c>
      <c r="F62" s="20" t="s">
        <v>40</v>
      </c>
      <c r="G62" s="55">
        <v>40019.279999999999</v>
      </c>
      <c r="H62" s="54">
        <f t="shared" si="3"/>
        <v>80038.559999999998</v>
      </c>
      <c r="M62" s="1"/>
      <c r="N62" s="1"/>
    </row>
    <row r="63" spans="1:14" ht="24.75" x14ac:dyDescent="0.25">
      <c r="A63" s="24">
        <v>5</v>
      </c>
      <c r="B63" s="19" t="s">
        <v>29</v>
      </c>
      <c r="C63" s="21" t="s">
        <v>23</v>
      </c>
      <c r="D63" s="16" t="s">
        <v>70</v>
      </c>
      <c r="E63" s="29">
        <v>2</v>
      </c>
      <c r="F63" s="17" t="s">
        <v>11</v>
      </c>
      <c r="G63" s="55">
        <v>787.82</v>
      </c>
      <c r="H63" s="54">
        <f t="shared" si="3"/>
        <v>1575.64</v>
      </c>
      <c r="M63" s="1"/>
      <c r="N63" s="1"/>
    </row>
    <row r="64" spans="1:14" ht="60.75" x14ac:dyDescent="0.25">
      <c r="A64" s="24">
        <v>6</v>
      </c>
      <c r="B64" s="19" t="s">
        <v>30</v>
      </c>
      <c r="C64" s="15" t="s">
        <v>24</v>
      </c>
      <c r="D64" s="16" t="s">
        <v>36</v>
      </c>
      <c r="E64" s="29">
        <v>4</v>
      </c>
      <c r="F64" s="20" t="s">
        <v>41</v>
      </c>
      <c r="G64" s="55">
        <v>558.12</v>
      </c>
      <c r="H64" s="54">
        <f t="shared" si="3"/>
        <v>2232.48</v>
      </c>
      <c r="M64" s="1"/>
      <c r="N64" s="1"/>
    </row>
    <row r="65" spans="1:14" ht="72" x14ac:dyDescent="0.25">
      <c r="A65" s="24">
        <v>7</v>
      </c>
      <c r="B65" s="19" t="s">
        <v>42</v>
      </c>
      <c r="C65" s="15" t="s">
        <v>43</v>
      </c>
      <c r="D65" s="15" t="s">
        <v>44</v>
      </c>
      <c r="E65" s="36">
        <v>200</v>
      </c>
      <c r="F65" s="36" t="s">
        <v>45</v>
      </c>
      <c r="G65" s="55">
        <v>329.15</v>
      </c>
      <c r="H65" s="54">
        <f t="shared" si="3"/>
        <v>65830</v>
      </c>
      <c r="M65" s="1"/>
      <c r="N65" s="1"/>
    </row>
    <row r="66" spans="1:14" ht="192" x14ac:dyDescent="0.25">
      <c r="A66" s="24">
        <v>8</v>
      </c>
      <c r="B66" s="22" t="s">
        <v>46</v>
      </c>
      <c r="C66" s="23" t="s">
        <v>47</v>
      </c>
      <c r="D66" s="23" t="s">
        <v>48</v>
      </c>
      <c r="E66" s="36">
        <v>2</v>
      </c>
      <c r="F66" s="20" t="s">
        <v>52</v>
      </c>
      <c r="G66" s="55">
        <v>29659</v>
      </c>
      <c r="H66" s="54">
        <f t="shared" si="3"/>
        <v>59318</v>
      </c>
      <c r="M66" s="1"/>
      <c r="N66" s="1"/>
    </row>
    <row r="67" spans="1:14" ht="156" x14ac:dyDescent="0.25">
      <c r="A67" s="24">
        <v>9</v>
      </c>
      <c r="B67" s="22" t="s">
        <v>49</v>
      </c>
      <c r="C67" s="23" t="s">
        <v>71</v>
      </c>
      <c r="D67" s="23" t="s">
        <v>72</v>
      </c>
      <c r="E67" s="36">
        <v>2</v>
      </c>
      <c r="F67" s="20" t="s">
        <v>52</v>
      </c>
      <c r="G67" s="55">
        <v>19362.34</v>
      </c>
      <c r="H67" s="54">
        <f t="shared" si="3"/>
        <v>38724.68</v>
      </c>
      <c r="M67" s="1"/>
      <c r="N67" s="1"/>
    </row>
    <row r="68" spans="1:14" ht="108" x14ac:dyDescent="0.25">
      <c r="A68" s="24">
        <v>10</v>
      </c>
      <c r="B68" s="22" t="s">
        <v>50</v>
      </c>
      <c r="C68" s="23" t="s">
        <v>73</v>
      </c>
      <c r="D68" s="23" t="s">
        <v>51</v>
      </c>
      <c r="E68" s="36">
        <v>2</v>
      </c>
      <c r="F68" s="20" t="s">
        <v>52</v>
      </c>
      <c r="G68" s="55">
        <v>43150.37</v>
      </c>
      <c r="H68" s="54">
        <f t="shared" si="3"/>
        <v>86300.74</v>
      </c>
      <c r="M68" s="1"/>
      <c r="N68" s="1"/>
    </row>
    <row r="69" spans="1:14" ht="72" x14ac:dyDescent="0.25">
      <c r="A69" s="24">
        <v>11</v>
      </c>
      <c r="B69" s="22" t="s">
        <v>53</v>
      </c>
      <c r="C69" s="15" t="s">
        <v>54</v>
      </c>
      <c r="D69" s="15" t="s">
        <v>55</v>
      </c>
      <c r="E69" s="36">
        <v>1</v>
      </c>
      <c r="F69" s="20" t="s">
        <v>62</v>
      </c>
      <c r="G69" s="55">
        <v>5936.92</v>
      </c>
      <c r="H69" s="54">
        <f t="shared" si="3"/>
        <v>5936.92</v>
      </c>
      <c r="M69" s="1"/>
      <c r="N69" s="1"/>
    </row>
    <row r="70" spans="1:14" ht="132" x14ac:dyDescent="0.25">
      <c r="A70" s="24">
        <v>12</v>
      </c>
      <c r="B70" s="22" t="s">
        <v>56</v>
      </c>
      <c r="C70" s="15" t="s">
        <v>57</v>
      </c>
      <c r="D70" s="15" t="s">
        <v>58</v>
      </c>
      <c r="E70" s="36">
        <v>1</v>
      </c>
      <c r="F70" s="20" t="s">
        <v>62</v>
      </c>
      <c r="G70" s="55">
        <v>14592.37</v>
      </c>
      <c r="H70" s="54">
        <f t="shared" si="3"/>
        <v>14592.37</v>
      </c>
      <c r="M70" s="1"/>
      <c r="N70" s="1"/>
    </row>
    <row r="71" spans="1:14" ht="72" x14ac:dyDescent="0.25">
      <c r="A71" s="24">
        <v>13</v>
      </c>
      <c r="B71" s="22" t="s">
        <v>59</v>
      </c>
      <c r="C71" s="15" t="s">
        <v>60</v>
      </c>
      <c r="D71" s="15" t="s">
        <v>61</v>
      </c>
      <c r="E71" s="36">
        <v>2</v>
      </c>
      <c r="F71" s="20" t="s">
        <v>63</v>
      </c>
      <c r="G71" s="55">
        <v>19911.11</v>
      </c>
      <c r="H71" s="54">
        <f t="shared" si="3"/>
        <v>39822.22</v>
      </c>
      <c r="M71" s="1"/>
      <c r="N71" s="1"/>
    </row>
    <row r="72" spans="1:14" ht="48.75" thickBot="1" x14ac:dyDescent="0.3">
      <c r="A72" s="30">
        <v>15</v>
      </c>
      <c r="B72" s="31" t="s">
        <v>67</v>
      </c>
      <c r="C72" s="32" t="s">
        <v>68</v>
      </c>
      <c r="D72" s="32" t="s">
        <v>69</v>
      </c>
      <c r="E72" s="45">
        <v>1</v>
      </c>
      <c r="F72" s="33" t="s">
        <v>40</v>
      </c>
      <c r="G72" s="56">
        <v>35280.29</v>
      </c>
      <c r="H72" s="54">
        <f t="shared" si="3"/>
        <v>35280.29</v>
      </c>
      <c r="M72" s="1"/>
      <c r="N72" s="1"/>
    </row>
    <row r="73" spans="1:14" ht="15.75" customHeight="1" x14ac:dyDescent="0.25">
      <c r="A73" s="85" t="s">
        <v>78</v>
      </c>
      <c r="B73" s="86"/>
      <c r="C73" s="86"/>
      <c r="D73" s="86"/>
      <c r="E73" s="86"/>
      <c r="F73" s="86"/>
      <c r="G73" s="87"/>
      <c r="H73" s="59">
        <f>SUM(H60:H72)</f>
        <v>436828.27999999997</v>
      </c>
      <c r="I73" s="37"/>
      <c r="J73" s="38"/>
      <c r="M73" s="1"/>
      <c r="N73" s="1"/>
    </row>
    <row r="74" spans="1:14" ht="32.25" customHeight="1" x14ac:dyDescent="0.25">
      <c r="A74" s="39"/>
      <c r="B74" s="40"/>
      <c r="C74" s="39"/>
      <c r="D74" s="39"/>
      <c r="E74" s="88" t="s">
        <v>108</v>
      </c>
      <c r="F74" s="88"/>
      <c r="G74" s="88"/>
      <c r="H74" s="60">
        <f>H25+H42+H58+H73</f>
        <v>2346246.12</v>
      </c>
      <c r="I74" s="39"/>
      <c r="J74" s="39"/>
      <c r="K74" s="37"/>
      <c r="L74" s="38"/>
      <c r="M74" s="1"/>
      <c r="N74" s="1"/>
    </row>
    <row r="75" spans="1:14" x14ac:dyDescent="0.25">
      <c r="A75" s="35"/>
      <c r="B75" s="41"/>
      <c r="C75" s="35"/>
      <c r="D75" s="35"/>
      <c r="E75" s="35"/>
      <c r="F75" s="35"/>
      <c r="G75" s="35"/>
      <c r="H75" s="35"/>
      <c r="I75" s="35"/>
      <c r="J75" s="39"/>
      <c r="K75" s="37"/>
      <c r="L75" s="38"/>
      <c r="M75" s="1"/>
      <c r="N75" s="1"/>
    </row>
    <row r="76" spans="1:14" ht="15.75" customHeight="1" x14ac:dyDescent="0.25">
      <c r="A76" s="35"/>
      <c r="B76" s="41"/>
      <c r="C76" s="35"/>
      <c r="D76" s="35"/>
      <c r="E76" s="35"/>
      <c r="F76" s="35"/>
      <c r="G76" s="35"/>
      <c r="H76" s="35"/>
      <c r="I76" s="35"/>
      <c r="J76" s="39"/>
      <c r="K76" s="37"/>
      <c r="L76" s="38"/>
      <c r="M76" s="1"/>
      <c r="N76" s="1"/>
    </row>
    <row r="77" spans="1:14" ht="15.75" thickBot="1" x14ac:dyDescent="0.3">
      <c r="K77" s="11"/>
    </row>
    <row r="78" spans="1:14" ht="16.5" thickBot="1" x14ac:dyDescent="0.3">
      <c r="A78" s="116" t="s">
        <v>106</v>
      </c>
      <c r="B78" s="117"/>
      <c r="C78" s="117"/>
      <c r="D78" s="117"/>
      <c r="E78" s="117"/>
      <c r="F78" s="117"/>
      <c r="G78" s="117"/>
      <c r="H78" s="118"/>
      <c r="I78" s="119"/>
    </row>
    <row r="79" spans="1:14" x14ac:dyDescent="0.25">
      <c r="A79" s="120" t="s">
        <v>0</v>
      </c>
      <c r="B79" s="122" t="s">
        <v>5</v>
      </c>
      <c r="C79" s="123"/>
      <c r="D79" s="64" t="s">
        <v>92</v>
      </c>
      <c r="E79" s="122" t="s">
        <v>92</v>
      </c>
      <c r="F79" s="123"/>
      <c r="G79" s="126" t="s">
        <v>102</v>
      </c>
      <c r="H79" s="126"/>
      <c r="L79" s="10"/>
      <c r="M79" s="34"/>
      <c r="N79" s="1"/>
    </row>
    <row r="80" spans="1:14" x14ac:dyDescent="0.25">
      <c r="A80" s="121"/>
      <c r="B80" s="124"/>
      <c r="C80" s="125"/>
      <c r="D80" s="65"/>
      <c r="E80" s="122"/>
      <c r="F80" s="123"/>
      <c r="G80" s="126"/>
      <c r="H80" s="126"/>
      <c r="L80" s="10"/>
      <c r="M80" s="34"/>
      <c r="N80" s="1"/>
    </row>
    <row r="81" spans="1:14" ht="90" customHeight="1" x14ac:dyDescent="0.25">
      <c r="A81" s="47">
        <v>1</v>
      </c>
      <c r="B81" s="114" t="s">
        <v>89</v>
      </c>
      <c r="C81" s="115"/>
      <c r="D81" s="61" t="s">
        <v>90</v>
      </c>
      <c r="E81" s="108" t="s">
        <v>91</v>
      </c>
      <c r="F81" s="108"/>
      <c r="G81" s="110">
        <v>275000</v>
      </c>
      <c r="H81" s="110"/>
      <c r="L81" s="10"/>
      <c r="M81" s="34"/>
      <c r="N81" s="1"/>
    </row>
    <row r="82" spans="1:14" ht="188.25" customHeight="1" x14ac:dyDescent="0.25">
      <c r="A82" s="47">
        <v>2</v>
      </c>
      <c r="B82" s="114" t="s">
        <v>93</v>
      </c>
      <c r="C82" s="115"/>
      <c r="D82" s="61"/>
      <c r="E82" s="108" t="s">
        <v>94</v>
      </c>
      <c r="F82" s="108"/>
      <c r="G82" s="110">
        <v>450000</v>
      </c>
      <c r="H82" s="110"/>
      <c r="L82" s="10"/>
      <c r="M82" s="34"/>
      <c r="N82" s="1"/>
    </row>
    <row r="83" spans="1:14" ht="35.25" customHeight="1" x14ac:dyDescent="0.25">
      <c r="A83" s="47">
        <v>3</v>
      </c>
      <c r="B83" s="111" t="s">
        <v>95</v>
      </c>
      <c r="C83" s="112"/>
      <c r="D83" s="62"/>
      <c r="E83" s="113" t="s">
        <v>96</v>
      </c>
      <c r="F83" s="113"/>
      <c r="G83" s="110">
        <v>80000</v>
      </c>
      <c r="H83" s="110"/>
      <c r="L83" s="10"/>
      <c r="M83" s="34"/>
      <c r="N83" s="1"/>
    </row>
    <row r="84" spans="1:14" ht="48" customHeight="1" x14ac:dyDescent="0.25">
      <c r="A84" s="47">
        <v>4</v>
      </c>
      <c r="B84" s="111" t="s">
        <v>97</v>
      </c>
      <c r="C84" s="112"/>
      <c r="D84" s="62"/>
      <c r="E84" s="113" t="s">
        <v>96</v>
      </c>
      <c r="F84" s="113"/>
      <c r="G84" s="110">
        <v>240000</v>
      </c>
      <c r="H84" s="110"/>
      <c r="L84" s="10"/>
      <c r="M84" s="34"/>
      <c r="N84" s="1"/>
    </row>
    <row r="85" spans="1:14" ht="162" customHeight="1" x14ac:dyDescent="0.25">
      <c r="A85" s="47">
        <v>5</v>
      </c>
      <c r="B85" s="108" t="s">
        <v>98</v>
      </c>
      <c r="C85" s="108"/>
      <c r="D85" s="63"/>
      <c r="E85" s="109" t="s">
        <v>94</v>
      </c>
      <c r="F85" s="109"/>
      <c r="G85" s="110">
        <v>269000</v>
      </c>
      <c r="H85" s="110"/>
      <c r="L85" s="10"/>
      <c r="M85" s="34"/>
      <c r="N85" s="1"/>
    </row>
    <row r="86" spans="1:14" ht="34.5" customHeight="1" x14ac:dyDescent="0.25">
      <c r="A86" s="66"/>
      <c r="B86" s="67"/>
      <c r="C86" s="67"/>
      <c r="D86" s="68"/>
      <c r="E86" s="90" t="s">
        <v>103</v>
      </c>
      <c r="F86" s="90"/>
      <c r="G86" s="89">
        <f>SUM(G81:H85)</f>
        <v>1314000</v>
      </c>
      <c r="H86" s="89"/>
      <c r="L86" s="10"/>
      <c r="M86" s="34"/>
      <c r="N86" s="1"/>
    </row>
    <row r="92" spans="1:14" ht="15.75" thickBot="1" x14ac:dyDescent="0.3"/>
    <row r="93" spans="1:14" ht="19.5" thickBot="1" x14ac:dyDescent="0.35">
      <c r="A93" s="106" t="s">
        <v>105</v>
      </c>
      <c r="B93" s="107"/>
      <c r="C93" s="107"/>
      <c r="D93" s="72"/>
      <c r="E93" s="72"/>
      <c r="F93" s="72"/>
      <c r="G93" s="72"/>
      <c r="H93" s="72"/>
      <c r="I93" s="72"/>
      <c r="J93" s="72"/>
      <c r="K93" s="72"/>
      <c r="L93"/>
    </row>
    <row r="94" spans="1:14" ht="105.75" customHeight="1" thickBot="1" x14ac:dyDescent="0.3">
      <c r="A94" s="49" t="s">
        <v>86</v>
      </c>
      <c r="B94" s="50" t="s">
        <v>87</v>
      </c>
      <c r="C94" s="51" t="s">
        <v>104</v>
      </c>
      <c r="D94" s="10"/>
      <c r="M94" s="1"/>
      <c r="N94" s="1"/>
    </row>
    <row r="95" spans="1:14" ht="15" customHeight="1" x14ac:dyDescent="0.25">
      <c r="A95" s="48">
        <v>1</v>
      </c>
      <c r="B95" s="48" t="s">
        <v>82</v>
      </c>
      <c r="C95" s="69">
        <v>148100</v>
      </c>
      <c r="D95" s="10"/>
      <c r="M95" s="1"/>
      <c r="N95" s="1"/>
    </row>
    <row r="96" spans="1:14" ht="15" customHeight="1" x14ac:dyDescent="0.25">
      <c r="A96" s="6">
        <v>2</v>
      </c>
      <c r="B96" s="6" t="s">
        <v>83</v>
      </c>
      <c r="C96" s="70">
        <v>772600</v>
      </c>
      <c r="D96" s="10"/>
      <c r="M96" s="1"/>
      <c r="N96" s="1"/>
    </row>
    <row r="97" spans="1:14" ht="15" customHeight="1" x14ac:dyDescent="0.25">
      <c r="A97" s="6">
        <v>3</v>
      </c>
      <c r="B97" s="6" t="s">
        <v>84</v>
      </c>
      <c r="C97" s="70">
        <v>137500</v>
      </c>
      <c r="D97" s="10"/>
      <c r="M97" s="1"/>
      <c r="N97" s="1"/>
    </row>
    <row r="98" spans="1:14" ht="15.75" customHeight="1" thickBot="1" x14ac:dyDescent="0.3">
      <c r="A98" s="6">
        <v>4</v>
      </c>
      <c r="B98" s="6" t="s">
        <v>85</v>
      </c>
      <c r="C98" s="71">
        <v>351500</v>
      </c>
      <c r="D98" s="10"/>
      <c r="M98" s="1"/>
      <c r="N98" s="1"/>
    </row>
    <row r="99" spans="1:14" ht="15.75" customHeight="1" thickBot="1" x14ac:dyDescent="0.3">
      <c r="A99" s="104" t="s">
        <v>100</v>
      </c>
      <c r="B99" s="104"/>
      <c r="C99" s="73">
        <v>1411600</v>
      </c>
      <c r="D99" s="10"/>
      <c r="M99" s="1"/>
      <c r="N99" s="1"/>
    </row>
    <row r="100" spans="1:14" x14ac:dyDescent="0.25">
      <c r="A100" s="105"/>
      <c r="B100" s="105"/>
      <c r="C100"/>
      <c r="D100"/>
      <c r="E100"/>
      <c r="F100"/>
      <c r="G100"/>
      <c r="H100"/>
      <c r="I100"/>
      <c r="J100"/>
      <c r="K100"/>
      <c r="L100" s="10"/>
      <c r="M100" s="34"/>
      <c r="N100" s="1"/>
    </row>
    <row r="101" spans="1:14" x14ac:dyDescent="0.25">
      <c r="A101" s="103"/>
      <c r="B101" s="103"/>
      <c r="C101"/>
      <c r="D101"/>
      <c r="E101"/>
      <c r="F101"/>
      <c r="G101"/>
      <c r="H101"/>
      <c r="I101"/>
      <c r="J101"/>
      <c r="K101"/>
      <c r="L101" s="10"/>
      <c r="M101" s="34"/>
      <c r="N101" s="1"/>
    </row>
    <row r="103" spans="1:14" ht="27" customHeight="1" x14ac:dyDescent="0.35">
      <c r="A103" s="81" t="s">
        <v>99</v>
      </c>
      <c r="B103" s="81"/>
      <c r="C103" s="81"/>
      <c r="D103" s="81"/>
      <c r="E103" s="76"/>
      <c r="F103" s="76"/>
      <c r="G103" s="76"/>
      <c r="H103" s="3"/>
      <c r="I103" s="3"/>
      <c r="J103" s="3"/>
      <c r="K103" s="3"/>
    </row>
    <row r="104" spans="1:14" ht="78" customHeight="1" x14ac:dyDescent="0.3">
      <c r="A104" s="102" t="s">
        <v>88</v>
      </c>
      <c r="B104" s="102"/>
      <c r="C104" s="102"/>
      <c r="D104" s="77">
        <f>H74</f>
        <v>2346246.12</v>
      </c>
      <c r="E104" s="3"/>
      <c r="F104" s="3"/>
      <c r="G104" s="3"/>
      <c r="H104" s="3"/>
      <c r="J104" s="10"/>
      <c r="K104" s="34"/>
      <c r="M104" s="1"/>
      <c r="N104" s="1"/>
    </row>
    <row r="105" spans="1:14" ht="53.25" customHeight="1" x14ac:dyDescent="0.3">
      <c r="A105" s="102" t="s">
        <v>106</v>
      </c>
      <c r="B105" s="102"/>
      <c r="C105" s="102"/>
      <c r="D105" s="78">
        <f>G86</f>
        <v>1314000</v>
      </c>
      <c r="E105" s="3"/>
      <c r="F105" s="3"/>
      <c r="G105" s="3"/>
      <c r="H105" s="3"/>
      <c r="J105" s="10"/>
      <c r="K105" s="34"/>
      <c r="M105" s="1"/>
      <c r="N105" s="1"/>
    </row>
    <row r="106" spans="1:14" ht="42" customHeight="1" x14ac:dyDescent="0.3">
      <c r="A106" s="102" t="s">
        <v>105</v>
      </c>
      <c r="B106" s="102"/>
      <c r="C106" s="102"/>
      <c r="D106" s="78">
        <f>C99</f>
        <v>1411600</v>
      </c>
      <c r="E106" s="3"/>
      <c r="F106" s="3"/>
      <c r="G106" s="3"/>
      <c r="H106" s="3"/>
      <c r="J106" s="10"/>
      <c r="K106" s="34"/>
      <c r="M106" s="1"/>
      <c r="N106" s="1"/>
    </row>
    <row r="107" spans="1:14" x14ac:dyDescent="0.25">
      <c r="A107" s="100" t="s">
        <v>101</v>
      </c>
      <c r="B107" s="100"/>
      <c r="C107" s="100"/>
      <c r="D107" s="101">
        <f>SUM(D104:D106)</f>
        <v>5071846.12</v>
      </c>
    </row>
    <row r="108" spans="1:14" x14ac:dyDescent="0.25">
      <c r="A108" s="100"/>
      <c r="B108" s="100"/>
      <c r="C108" s="100"/>
      <c r="D108" s="101"/>
    </row>
  </sheetData>
  <autoFilter ref="N3:O72"/>
  <mergeCells count="48">
    <mergeCell ref="F4:F5"/>
    <mergeCell ref="C4:D4"/>
    <mergeCell ref="E4:E5"/>
    <mergeCell ref="A6:H6"/>
    <mergeCell ref="H4:H5"/>
    <mergeCell ref="A4:A5"/>
    <mergeCell ref="A78:I78"/>
    <mergeCell ref="A79:A80"/>
    <mergeCell ref="B79:C80"/>
    <mergeCell ref="E79:F80"/>
    <mergeCell ref="G79:H80"/>
    <mergeCell ref="B81:C81"/>
    <mergeCell ref="E81:F81"/>
    <mergeCell ref="G81:H81"/>
    <mergeCell ref="B82:C82"/>
    <mergeCell ref="E82:F82"/>
    <mergeCell ref="G82:H82"/>
    <mergeCell ref="A93:C93"/>
    <mergeCell ref="B85:C85"/>
    <mergeCell ref="E85:F85"/>
    <mergeCell ref="G85:H85"/>
    <mergeCell ref="B83:C83"/>
    <mergeCell ref="E83:F83"/>
    <mergeCell ref="G83:H83"/>
    <mergeCell ref="B84:C84"/>
    <mergeCell ref="E84:F84"/>
    <mergeCell ref="G84:H84"/>
    <mergeCell ref="A107:C108"/>
    <mergeCell ref="D107:D108"/>
    <mergeCell ref="A104:C104"/>
    <mergeCell ref="A105:C105"/>
    <mergeCell ref="A106:C106"/>
    <mergeCell ref="A3:D3"/>
    <mergeCell ref="A2:E2"/>
    <mergeCell ref="A103:D103"/>
    <mergeCell ref="A59:G59"/>
    <mergeCell ref="A73:G73"/>
    <mergeCell ref="E74:G74"/>
    <mergeCell ref="G86:H86"/>
    <mergeCell ref="E86:F86"/>
    <mergeCell ref="A25:G25"/>
    <mergeCell ref="A26:H26"/>
    <mergeCell ref="A42:G42"/>
    <mergeCell ref="A43:G43"/>
    <mergeCell ref="A58:G58"/>
    <mergeCell ref="A101:B101"/>
    <mergeCell ref="A99:B99"/>
    <mergeCell ref="A100:B100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 договора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Чехонадских Алина Александровна</dc:creator>
  <cp:lastModifiedBy>Журавлева Татьяна Леонидовна</cp:lastModifiedBy>
  <dcterms:created xsi:type="dcterms:W3CDTF">2019-03-04T12:30:17Z</dcterms:created>
  <dcterms:modified xsi:type="dcterms:W3CDTF">2021-03-30T01:34:34Z</dcterms:modified>
</cp:coreProperties>
</file>