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ks10fs003.ks.rt.ru\DUZ\ЦК_ЗТИиИТ\ЕБПР 2026-27\1 этап\5. Центр\18993_Тверь\1. Оформление\"/>
    </mc:Choice>
  </mc:AlternateContent>
  <bookViews>
    <workbookView xWindow="0" yWindow="0" windowWidth="28800" windowHeight="10200"/>
  </bookViews>
  <sheets>
    <sheet name="НМЦ" sheetId="2" r:id="rId1"/>
  </sheets>
  <definedNames>
    <definedName name="_xlnm._FilterDatabase" localSheetId="0" hidden="1">НМЦ!$A$8:$R$705</definedName>
    <definedName name="_xlnm.Print_Area" localSheetId="0">НМЦ!$A$1:$R$718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96" i="2" l="1"/>
  <c r="K695" i="2"/>
  <c r="K694" i="2"/>
  <c r="K612" i="2"/>
  <c r="K561" i="2"/>
  <c r="K558" i="2"/>
  <c r="K555" i="2"/>
  <c r="K554" i="2"/>
  <c r="K552" i="2"/>
  <c r="K551" i="2"/>
  <c r="K104" i="2"/>
  <c r="K103" i="2"/>
  <c r="K90" i="2"/>
  <c r="K89" i="2"/>
  <c r="K88" i="2"/>
  <c r="K87" i="2"/>
  <c r="K86" i="2"/>
  <c r="K85" i="2"/>
  <c r="F6" i="2" l="1"/>
  <c r="M560" i="2" l="1"/>
  <c r="O365" i="2"/>
  <c r="P365" i="2" s="1"/>
  <c r="M365" i="2"/>
  <c r="O423" i="2"/>
  <c r="P423" i="2" s="1"/>
  <c r="O14" i="2"/>
  <c r="P14" i="2" s="1"/>
  <c r="O16" i="2"/>
  <c r="P16" i="2" s="1"/>
  <c r="O19" i="2"/>
  <c r="P19" i="2" s="1"/>
  <c r="O23" i="2"/>
  <c r="P23" i="2" s="1"/>
  <c r="O27" i="2"/>
  <c r="P27" i="2" s="1"/>
  <c r="O29" i="2"/>
  <c r="P29" i="2" s="1"/>
  <c r="O35" i="2"/>
  <c r="P35" i="2" s="1"/>
  <c r="O37" i="2"/>
  <c r="P37" i="2" s="1"/>
  <c r="O40" i="2"/>
  <c r="P40" i="2" s="1"/>
  <c r="O42" i="2"/>
  <c r="P42" i="2" s="1"/>
  <c r="O44" i="2"/>
  <c r="P44" i="2" s="1"/>
  <c r="O47" i="2"/>
  <c r="P47" i="2" s="1"/>
  <c r="O49" i="2"/>
  <c r="P49" i="2" s="1"/>
  <c r="O51" i="2"/>
  <c r="P51" i="2" s="1"/>
  <c r="O54" i="2"/>
  <c r="P54" i="2" s="1"/>
  <c r="O56" i="2"/>
  <c r="P56" i="2" s="1"/>
  <c r="O58" i="2"/>
  <c r="P58" i="2" s="1"/>
  <c r="O60" i="2"/>
  <c r="P60" i="2" s="1"/>
  <c r="O63" i="2"/>
  <c r="P63" i="2" s="1"/>
  <c r="O65" i="2"/>
  <c r="P65" i="2" s="1"/>
  <c r="O67" i="2"/>
  <c r="P67" i="2" s="1"/>
  <c r="O69" i="2"/>
  <c r="P69" i="2" s="1"/>
  <c r="O72" i="2"/>
  <c r="P72" i="2" s="1"/>
  <c r="O74" i="2"/>
  <c r="P74" i="2" s="1"/>
  <c r="O76" i="2"/>
  <c r="P76" i="2" s="1"/>
  <c r="O78" i="2"/>
  <c r="P78" i="2" s="1"/>
  <c r="O108" i="2"/>
  <c r="P108" i="2" s="1"/>
  <c r="O110" i="2"/>
  <c r="P110" i="2" s="1"/>
  <c r="O112" i="2"/>
  <c r="P112" i="2" s="1"/>
  <c r="O114" i="2"/>
  <c r="P114" i="2" s="1"/>
  <c r="O116" i="2"/>
  <c r="P116" i="2" s="1"/>
  <c r="O120" i="2"/>
  <c r="P120" i="2" s="1"/>
  <c r="O122" i="2"/>
  <c r="P122" i="2" s="1"/>
  <c r="O124" i="2"/>
  <c r="P124" i="2" s="1"/>
  <c r="O126" i="2"/>
  <c r="P126" i="2" s="1"/>
  <c r="O128" i="2"/>
  <c r="P128" i="2" s="1"/>
  <c r="O132" i="2"/>
  <c r="P132" i="2" s="1"/>
  <c r="O134" i="2"/>
  <c r="P134" i="2" s="1"/>
  <c r="O136" i="2"/>
  <c r="P136" i="2" s="1"/>
  <c r="O138" i="2"/>
  <c r="P138" i="2" s="1"/>
  <c r="O140" i="2"/>
  <c r="P140" i="2" s="1"/>
  <c r="O142" i="2"/>
  <c r="P142" i="2" s="1"/>
  <c r="O144" i="2"/>
  <c r="P144" i="2" s="1"/>
  <c r="O146" i="2"/>
  <c r="P146" i="2" s="1"/>
  <c r="O148" i="2"/>
  <c r="P148" i="2" s="1"/>
  <c r="O150" i="2"/>
  <c r="P150" i="2" s="1"/>
  <c r="O152" i="2"/>
  <c r="P152" i="2" s="1"/>
  <c r="O156" i="2"/>
  <c r="P156" i="2" s="1"/>
  <c r="O158" i="2"/>
  <c r="P158" i="2" s="1"/>
  <c r="O160" i="2"/>
  <c r="P160" i="2" s="1"/>
  <c r="O163" i="2"/>
  <c r="P163" i="2" s="1"/>
  <c r="O165" i="2"/>
  <c r="P165" i="2" s="1"/>
  <c r="O167" i="2"/>
  <c r="P167" i="2" s="1"/>
  <c r="O169" i="2"/>
  <c r="P169" i="2" s="1"/>
  <c r="O171" i="2"/>
  <c r="P171" i="2" s="1"/>
  <c r="O173" i="2"/>
  <c r="P173" i="2" s="1"/>
  <c r="O175" i="2"/>
  <c r="P175" i="2" s="1"/>
  <c r="O177" i="2"/>
  <c r="P177" i="2" s="1"/>
  <c r="O180" i="2"/>
  <c r="P180" i="2" s="1"/>
  <c r="O182" i="2"/>
  <c r="P182" i="2" s="1"/>
  <c r="O184" i="2"/>
  <c r="P184" i="2" s="1"/>
  <c r="O186" i="2"/>
  <c r="P186" i="2" s="1"/>
  <c r="O188" i="2"/>
  <c r="P188" i="2" s="1"/>
  <c r="O190" i="2"/>
  <c r="P190" i="2" s="1"/>
  <c r="O192" i="2"/>
  <c r="P192" i="2" s="1"/>
  <c r="O194" i="2"/>
  <c r="P194" i="2" s="1"/>
  <c r="O196" i="2"/>
  <c r="P196" i="2" s="1"/>
  <c r="O198" i="2"/>
  <c r="P198" i="2" s="1"/>
  <c r="O201" i="2"/>
  <c r="P201" i="2" s="1"/>
  <c r="O203" i="2"/>
  <c r="P203" i="2" s="1"/>
  <c r="O205" i="2"/>
  <c r="P205" i="2" s="1"/>
  <c r="O207" i="2"/>
  <c r="P207" i="2" s="1"/>
  <c r="O209" i="2"/>
  <c r="P209" i="2" s="1"/>
  <c r="O211" i="2"/>
  <c r="P211" i="2" s="1"/>
  <c r="O213" i="2"/>
  <c r="P213" i="2" s="1"/>
  <c r="M13" i="2"/>
  <c r="N13" i="2" s="1"/>
  <c r="M15" i="2"/>
  <c r="N15" i="2" s="1"/>
  <c r="M17" i="2"/>
  <c r="N17" i="2" s="1"/>
  <c r="M22" i="2"/>
  <c r="N22" i="2" s="1"/>
  <c r="M26" i="2"/>
  <c r="N26" i="2" s="1"/>
  <c r="M28" i="2"/>
  <c r="N28" i="2" s="1"/>
  <c r="M34" i="2"/>
  <c r="N34" i="2" s="1"/>
  <c r="M36" i="2"/>
  <c r="N36" i="2" s="1"/>
  <c r="M38" i="2"/>
  <c r="N38" i="2" s="1"/>
  <c r="M41" i="2"/>
  <c r="N41" i="2" s="1"/>
  <c r="M43" i="2"/>
  <c r="N43" i="2" s="1"/>
  <c r="M46" i="2"/>
  <c r="N46" i="2" s="1"/>
  <c r="M48" i="2"/>
  <c r="N48" i="2" s="1"/>
  <c r="M50" i="2"/>
  <c r="N50" i="2" s="1"/>
  <c r="M53" i="2"/>
  <c r="N53" i="2" s="1"/>
  <c r="M55" i="2"/>
  <c r="N55" i="2" s="1"/>
  <c r="M57" i="2"/>
  <c r="N57" i="2" s="1"/>
  <c r="M59" i="2"/>
  <c r="N59" i="2" s="1"/>
  <c r="M62" i="2"/>
  <c r="N62" i="2" s="1"/>
  <c r="M64" i="2"/>
  <c r="N64" i="2" s="1"/>
  <c r="M66" i="2"/>
  <c r="N66" i="2" s="1"/>
  <c r="M68" i="2"/>
  <c r="N68" i="2" s="1"/>
  <c r="M71" i="2"/>
  <c r="N71" i="2" s="1"/>
  <c r="M73" i="2"/>
  <c r="N73" i="2" s="1"/>
  <c r="M75" i="2"/>
  <c r="N75" i="2" s="1"/>
  <c r="M77" i="2"/>
  <c r="N77" i="2" s="1"/>
  <c r="M79" i="2"/>
  <c r="N79" i="2" s="1"/>
  <c r="M91" i="2"/>
  <c r="N91" i="2" s="1"/>
  <c r="M93" i="2"/>
  <c r="N93" i="2" s="1"/>
  <c r="M95" i="2"/>
  <c r="N95" i="2" s="1"/>
  <c r="M97" i="2"/>
  <c r="N97" i="2" s="1"/>
  <c r="M107" i="2"/>
  <c r="N107" i="2" s="1"/>
  <c r="M109" i="2"/>
  <c r="N109" i="2" s="1"/>
  <c r="M111" i="2"/>
  <c r="N111" i="2" s="1"/>
  <c r="M113" i="2"/>
  <c r="N113" i="2" s="1"/>
  <c r="M115" i="2"/>
  <c r="N115" i="2" s="1"/>
  <c r="M117" i="2"/>
  <c r="N117" i="2" s="1"/>
  <c r="M119" i="2"/>
  <c r="N119" i="2" s="1"/>
  <c r="M121" i="2"/>
  <c r="N121" i="2" s="1"/>
  <c r="M123" i="2"/>
  <c r="N123" i="2" s="1"/>
  <c r="M125" i="2"/>
  <c r="N125" i="2" s="1"/>
  <c r="M127" i="2"/>
  <c r="N127" i="2" s="1"/>
  <c r="M129" i="2"/>
  <c r="N129" i="2" s="1"/>
  <c r="M131" i="2"/>
  <c r="N131" i="2" s="1"/>
  <c r="M133" i="2"/>
  <c r="N133" i="2" s="1"/>
  <c r="M135" i="2"/>
  <c r="N135" i="2" s="1"/>
  <c r="M137" i="2"/>
  <c r="N137" i="2" s="1"/>
  <c r="M141" i="2"/>
  <c r="N141" i="2" s="1"/>
  <c r="M143" i="2"/>
  <c r="N143" i="2" s="1"/>
  <c r="M145" i="2"/>
  <c r="N145" i="2" s="1"/>
  <c r="M147" i="2"/>
  <c r="N147" i="2" s="1"/>
  <c r="M149" i="2"/>
  <c r="N149" i="2" s="1"/>
  <c r="M151" i="2"/>
  <c r="N151" i="2" s="1"/>
  <c r="M153" i="2"/>
  <c r="N153" i="2" s="1"/>
  <c r="M155" i="2"/>
  <c r="N155" i="2" s="1"/>
  <c r="M157" i="2"/>
  <c r="N157" i="2" s="1"/>
  <c r="M159" i="2"/>
  <c r="N159" i="2" s="1"/>
  <c r="M161" i="2"/>
  <c r="N161" i="2" s="1"/>
  <c r="M164" i="2"/>
  <c r="N164" i="2" s="1"/>
  <c r="M166" i="2"/>
  <c r="N166" i="2" s="1"/>
  <c r="M168" i="2"/>
  <c r="N168" i="2" s="1"/>
  <c r="M170" i="2"/>
  <c r="N170" i="2" s="1"/>
  <c r="M172" i="2"/>
  <c r="N172" i="2" s="1"/>
  <c r="M174" i="2"/>
  <c r="N174" i="2" s="1"/>
  <c r="M176" i="2"/>
  <c r="N176" i="2" s="1"/>
  <c r="M179" i="2"/>
  <c r="N179" i="2" s="1"/>
  <c r="M181" i="2"/>
  <c r="N181" i="2" s="1"/>
  <c r="M183" i="2"/>
  <c r="N183" i="2" s="1"/>
  <c r="M185" i="2"/>
  <c r="N185" i="2" s="1"/>
  <c r="M187" i="2"/>
  <c r="N187" i="2" s="1"/>
  <c r="M189" i="2"/>
  <c r="N189" i="2" s="1"/>
  <c r="M191" i="2"/>
  <c r="N191" i="2" s="1"/>
  <c r="M193" i="2"/>
  <c r="N193" i="2" s="1"/>
  <c r="M195" i="2"/>
  <c r="N195" i="2" s="1"/>
  <c r="M197" i="2"/>
  <c r="N197" i="2" s="1"/>
  <c r="M199" i="2"/>
  <c r="N199" i="2" s="1"/>
  <c r="M202" i="2"/>
  <c r="N202" i="2" s="1"/>
  <c r="M204" i="2"/>
  <c r="N204" i="2" s="1"/>
  <c r="M206" i="2"/>
  <c r="N206" i="2" s="1"/>
  <c r="M208" i="2"/>
  <c r="N208" i="2" s="1"/>
  <c r="M210" i="2"/>
  <c r="N210" i="2" s="1"/>
  <c r="M212" i="2"/>
  <c r="N212" i="2" s="1"/>
  <c r="M214" i="2"/>
  <c r="N214" i="2" s="1"/>
  <c r="O13" i="2"/>
  <c r="P13" i="2" s="1"/>
  <c r="O15" i="2"/>
  <c r="P15" i="2" s="1"/>
  <c r="O17" i="2"/>
  <c r="P17" i="2" s="1"/>
  <c r="O22" i="2"/>
  <c r="P22" i="2" s="1"/>
  <c r="O26" i="2"/>
  <c r="P26" i="2" s="1"/>
  <c r="O28" i="2"/>
  <c r="P28" i="2" s="1"/>
  <c r="O34" i="2"/>
  <c r="P34" i="2" s="1"/>
  <c r="O36" i="2"/>
  <c r="P36" i="2" s="1"/>
  <c r="O38" i="2"/>
  <c r="P38" i="2" s="1"/>
  <c r="O41" i="2"/>
  <c r="P41" i="2" s="1"/>
  <c r="O43" i="2"/>
  <c r="P43" i="2" s="1"/>
  <c r="O46" i="2"/>
  <c r="P46" i="2" s="1"/>
  <c r="O48" i="2"/>
  <c r="P48" i="2" s="1"/>
  <c r="O50" i="2"/>
  <c r="P50" i="2" s="1"/>
  <c r="O53" i="2"/>
  <c r="P53" i="2" s="1"/>
  <c r="O55" i="2"/>
  <c r="P55" i="2" s="1"/>
  <c r="O57" i="2"/>
  <c r="P57" i="2" s="1"/>
  <c r="O59" i="2"/>
  <c r="P59" i="2" s="1"/>
  <c r="O62" i="2"/>
  <c r="P62" i="2" s="1"/>
  <c r="O64" i="2"/>
  <c r="P64" i="2" s="1"/>
  <c r="O66" i="2"/>
  <c r="P66" i="2" s="1"/>
  <c r="O68" i="2"/>
  <c r="P68" i="2" s="1"/>
  <c r="O71" i="2"/>
  <c r="P71" i="2" s="1"/>
  <c r="O73" i="2"/>
  <c r="P73" i="2" s="1"/>
  <c r="O75" i="2"/>
  <c r="P75" i="2" s="1"/>
  <c r="O77" i="2"/>
  <c r="P77" i="2" s="1"/>
  <c r="O79" i="2"/>
  <c r="P79" i="2" s="1"/>
  <c r="O107" i="2"/>
  <c r="P107" i="2" s="1"/>
  <c r="O109" i="2"/>
  <c r="P109" i="2" s="1"/>
  <c r="O111" i="2"/>
  <c r="P111" i="2" s="1"/>
  <c r="O113" i="2"/>
  <c r="P113" i="2" s="1"/>
  <c r="O115" i="2"/>
  <c r="P115" i="2" s="1"/>
  <c r="O117" i="2"/>
  <c r="P117" i="2" s="1"/>
  <c r="O119" i="2"/>
  <c r="P119" i="2" s="1"/>
  <c r="O121" i="2"/>
  <c r="P121" i="2" s="1"/>
  <c r="O123" i="2"/>
  <c r="P123" i="2" s="1"/>
  <c r="O125" i="2"/>
  <c r="P125" i="2" s="1"/>
  <c r="O127" i="2"/>
  <c r="P127" i="2" s="1"/>
  <c r="O129" i="2"/>
  <c r="P129" i="2" s="1"/>
  <c r="O131" i="2"/>
  <c r="P131" i="2" s="1"/>
  <c r="O133" i="2"/>
  <c r="P133" i="2" s="1"/>
  <c r="O135" i="2"/>
  <c r="P135" i="2" s="1"/>
  <c r="O137" i="2"/>
  <c r="P137" i="2" s="1"/>
  <c r="O141" i="2"/>
  <c r="P141" i="2" s="1"/>
  <c r="O143" i="2"/>
  <c r="P143" i="2" s="1"/>
  <c r="O145" i="2"/>
  <c r="P145" i="2" s="1"/>
  <c r="O147" i="2"/>
  <c r="P147" i="2" s="1"/>
  <c r="O149" i="2"/>
  <c r="P149" i="2" s="1"/>
  <c r="O151" i="2"/>
  <c r="P151" i="2" s="1"/>
  <c r="O153" i="2"/>
  <c r="P153" i="2" s="1"/>
  <c r="O155" i="2"/>
  <c r="P155" i="2" s="1"/>
  <c r="O157" i="2"/>
  <c r="P157" i="2" s="1"/>
  <c r="O159" i="2"/>
  <c r="P159" i="2" s="1"/>
  <c r="O161" i="2"/>
  <c r="P161" i="2" s="1"/>
  <c r="O164" i="2"/>
  <c r="P164" i="2" s="1"/>
  <c r="O166" i="2"/>
  <c r="P166" i="2" s="1"/>
  <c r="O168" i="2"/>
  <c r="P168" i="2" s="1"/>
  <c r="O170" i="2"/>
  <c r="P170" i="2" s="1"/>
  <c r="O172" i="2"/>
  <c r="P172" i="2" s="1"/>
  <c r="O174" i="2"/>
  <c r="P174" i="2" s="1"/>
  <c r="O176" i="2"/>
  <c r="P176" i="2" s="1"/>
  <c r="O179" i="2"/>
  <c r="P179" i="2" s="1"/>
  <c r="O181" i="2"/>
  <c r="P181" i="2" s="1"/>
  <c r="O183" i="2"/>
  <c r="P183" i="2" s="1"/>
  <c r="O185" i="2"/>
  <c r="P185" i="2" s="1"/>
  <c r="O187" i="2"/>
  <c r="P187" i="2" s="1"/>
  <c r="O189" i="2"/>
  <c r="P189" i="2" s="1"/>
  <c r="O191" i="2"/>
  <c r="P191" i="2" s="1"/>
  <c r="O193" i="2"/>
  <c r="P193" i="2" s="1"/>
  <c r="O195" i="2"/>
  <c r="P195" i="2" s="1"/>
  <c r="O197" i="2"/>
  <c r="P197" i="2" s="1"/>
  <c r="O199" i="2"/>
  <c r="P199" i="2" s="1"/>
  <c r="O202" i="2"/>
  <c r="P202" i="2" s="1"/>
  <c r="O204" i="2"/>
  <c r="P204" i="2" s="1"/>
  <c r="O206" i="2"/>
  <c r="P206" i="2" s="1"/>
  <c r="O208" i="2"/>
  <c r="P208" i="2" s="1"/>
  <c r="O210" i="2"/>
  <c r="P210" i="2" s="1"/>
  <c r="O212" i="2"/>
  <c r="P212" i="2" s="1"/>
  <c r="O214" i="2"/>
  <c r="P214" i="2" s="1"/>
  <c r="M14" i="2"/>
  <c r="N14" i="2" s="1"/>
  <c r="M16" i="2"/>
  <c r="N16" i="2" s="1"/>
  <c r="M19" i="2"/>
  <c r="N19" i="2" s="1"/>
  <c r="M23" i="2"/>
  <c r="N23" i="2" s="1"/>
  <c r="M27" i="2"/>
  <c r="N27" i="2" s="1"/>
  <c r="M29" i="2"/>
  <c r="N29" i="2" s="1"/>
  <c r="M35" i="2"/>
  <c r="N35" i="2" s="1"/>
  <c r="M37" i="2"/>
  <c r="N37" i="2" s="1"/>
  <c r="M40" i="2"/>
  <c r="N40" i="2" s="1"/>
  <c r="M42" i="2"/>
  <c r="N42" i="2" s="1"/>
  <c r="M44" i="2"/>
  <c r="N44" i="2" s="1"/>
  <c r="M47" i="2"/>
  <c r="N47" i="2" s="1"/>
  <c r="M49" i="2"/>
  <c r="N49" i="2" s="1"/>
  <c r="M51" i="2"/>
  <c r="N51" i="2" s="1"/>
  <c r="M54" i="2"/>
  <c r="N54" i="2" s="1"/>
  <c r="M56" i="2"/>
  <c r="N56" i="2" s="1"/>
  <c r="M58" i="2"/>
  <c r="N58" i="2" s="1"/>
  <c r="M60" i="2"/>
  <c r="N60" i="2" s="1"/>
  <c r="M63" i="2"/>
  <c r="N63" i="2" s="1"/>
  <c r="M65" i="2"/>
  <c r="N65" i="2" s="1"/>
  <c r="M67" i="2"/>
  <c r="N67" i="2" s="1"/>
  <c r="M69" i="2"/>
  <c r="N69" i="2" s="1"/>
  <c r="M72" i="2"/>
  <c r="N72" i="2" s="1"/>
  <c r="M74" i="2"/>
  <c r="N74" i="2" s="1"/>
  <c r="M76" i="2"/>
  <c r="N76" i="2" s="1"/>
  <c r="M78" i="2"/>
  <c r="N78" i="2" s="1"/>
  <c r="M92" i="2"/>
  <c r="N92" i="2" s="1"/>
  <c r="M94" i="2"/>
  <c r="N94" i="2" s="1"/>
  <c r="M96" i="2"/>
  <c r="N96" i="2" s="1"/>
  <c r="M98" i="2"/>
  <c r="N98" i="2" s="1"/>
  <c r="M105" i="2"/>
  <c r="N105" i="2" s="1"/>
  <c r="M108" i="2"/>
  <c r="N108" i="2" s="1"/>
  <c r="M110" i="2"/>
  <c r="N110" i="2" s="1"/>
  <c r="M112" i="2"/>
  <c r="N112" i="2" s="1"/>
  <c r="M114" i="2"/>
  <c r="N114" i="2" s="1"/>
  <c r="M116" i="2"/>
  <c r="N116" i="2" s="1"/>
  <c r="M120" i="2"/>
  <c r="N120" i="2" s="1"/>
  <c r="M122" i="2"/>
  <c r="N122" i="2" s="1"/>
  <c r="M124" i="2"/>
  <c r="N124" i="2" s="1"/>
  <c r="M126" i="2"/>
  <c r="N126" i="2" s="1"/>
  <c r="M128" i="2"/>
  <c r="N128" i="2" s="1"/>
  <c r="M132" i="2"/>
  <c r="N132" i="2" s="1"/>
  <c r="M134" i="2"/>
  <c r="N134" i="2" s="1"/>
  <c r="M136" i="2"/>
  <c r="N136" i="2" s="1"/>
  <c r="M138" i="2"/>
  <c r="N138" i="2" s="1"/>
  <c r="M140" i="2"/>
  <c r="N140" i="2" s="1"/>
  <c r="M142" i="2"/>
  <c r="N142" i="2" s="1"/>
  <c r="M144" i="2"/>
  <c r="N144" i="2" s="1"/>
  <c r="M146" i="2"/>
  <c r="N146" i="2" s="1"/>
  <c r="M148" i="2"/>
  <c r="N148" i="2" s="1"/>
  <c r="M150" i="2"/>
  <c r="N150" i="2" s="1"/>
  <c r="M152" i="2"/>
  <c r="N152" i="2" s="1"/>
  <c r="M156" i="2"/>
  <c r="N156" i="2" s="1"/>
  <c r="M158" i="2"/>
  <c r="N158" i="2" s="1"/>
  <c r="M160" i="2"/>
  <c r="N160" i="2" s="1"/>
  <c r="M163" i="2"/>
  <c r="N163" i="2" s="1"/>
  <c r="M165" i="2"/>
  <c r="N165" i="2" s="1"/>
  <c r="M167" i="2"/>
  <c r="N167" i="2" s="1"/>
  <c r="M169" i="2"/>
  <c r="N169" i="2" s="1"/>
  <c r="M171" i="2"/>
  <c r="N171" i="2" s="1"/>
  <c r="M173" i="2"/>
  <c r="N173" i="2" s="1"/>
  <c r="M175" i="2"/>
  <c r="N175" i="2" s="1"/>
  <c r="M177" i="2"/>
  <c r="N177" i="2" s="1"/>
  <c r="M180" i="2"/>
  <c r="N180" i="2" s="1"/>
  <c r="M182" i="2"/>
  <c r="N182" i="2" s="1"/>
  <c r="M184" i="2"/>
  <c r="N184" i="2" s="1"/>
  <c r="M186" i="2"/>
  <c r="N186" i="2" s="1"/>
  <c r="M188" i="2"/>
  <c r="N188" i="2" s="1"/>
  <c r="M190" i="2"/>
  <c r="N190" i="2" s="1"/>
  <c r="M192" i="2"/>
  <c r="N192" i="2" s="1"/>
  <c r="M194" i="2"/>
  <c r="N194" i="2" s="1"/>
  <c r="M196" i="2"/>
  <c r="N196" i="2" s="1"/>
  <c r="M198" i="2"/>
  <c r="N198" i="2" s="1"/>
  <c r="M201" i="2"/>
  <c r="N201" i="2" s="1"/>
  <c r="M203" i="2"/>
  <c r="N203" i="2" s="1"/>
  <c r="M205" i="2"/>
  <c r="N205" i="2" s="1"/>
  <c r="M207" i="2"/>
  <c r="N207" i="2" s="1"/>
  <c r="M209" i="2"/>
  <c r="N209" i="2" s="1"/>
  <c r="M211" i="2"/>
  <c r="N211" i="2" s="1"/>
  <c r="M213" i="2"/>
  <c r="N213" i="2" s="1"/>
  <c r="M215" i="2"/>
  <c r="N215" i="2" s="1"/>
  <c r="O215" i="2"/>
  <c r="P215" i="2" s="1"/>
  <c r="O217" i="2"/>
  <c r="P217" i="2" s="1"/>
  <c r="O219" i="2"/>
  <c r="P219" i="2" s="1"/>
  <c r="O221" i="2"/>
  <c r="P221" i="2" s="1"/>
  <c r="O224" i="2"/>
  <c r="P224" i="2" s="1"/>
  <c r="O226" i="2"/>
  <c r="P226" i="2" s="1"/>
  <c r="O228" i="2"/>
  <c r="P228" i="2" s="1"/>
  <c r="O230" i="2"/>
  <c r="P230" i="2" s="1"/>
  <c r="O232" i="2"/>
  <c r="P232" i="2" s="1"/>
  <c r="O234" i="2"/>
  <c r="P234" i="2" s="1"/>
  <c r="O236" i="2"/>
  <c r="P236" i="2" s="1"/>
  <c r="O238" i="2"/>
  <c r="P238" i="2" s="1"/>
  <c r="O240" i="2"/>
  <c r="P240" i="2" s="1"/>
  <c r="O242" i="2"/>
  <c r="P242" i="2" s="1"/>
  <c r="O245" i="2"/>
  <c r="P245" i="2" s="1"/>
  <c r="O247" i="2"/>
  <c r="P247" i="2" s="1"/>
  <c r="O249" i="2"/>
  <c r="P249" i="2" s="1"/>
  <c r="O251" i="2"/>
  <c r="P251" i="2" s="1"/>
  <c r="O253" i="2"/>
  <c r="P253" i="2" s="1"/>
  <c r="O255" i="2"/>
  <c r="P255" i="2" s="1"/>
  <c r="O258" i="2"/>
  <c r="P258" i="2" s="1"/>
  <c r="O260" i="2"/>
  <c r="P260" i="2" s="1"/>
  <c r="O263" i="2"/>
  <c r="P263" i="2" s="1"/>
  <c r="O266" i="2"/>
  <c r="P266" i="2" s="1"/>
  <c r="O268" i="2"/>
  <c r="P268" i="2" s="1"/>
  <c r="O271" i="2"/>
  <c r="P271" i="2" s="1"/>
  <c r="O273" i="2"/>
  <c r="P273" i="2" s="1"/>
  <c r="O278" i="2"/>
  <c r="P278" i="2" s="1"/>
  <c r="O280" i="2"/>
  <c r="P280" i="2" s="1"/>
  <c r="O282" i="2"/>
  <c r="P282" i="2" s="1"/>
  <c r="O284" i="2"/>
  <c r="P284" i="2" s="1"/>
  <c r="O287" i="2"/>
  <c r="P287" i="2" s="1"/>
  <c r="O290" i="2"/>
  <c r="P290" i="2" s="1"/>
  <c r="O293" i="2"/>
  <c r="P293" i="2" s="1"/>
  <c r="O295" i="2"/>
  <c r="P295" i="2" s="1"/>
  <c r="O297" i="2"/>
  <c r="P297" i="2" s="1"/>
  <c r="O299" i="2"/>
  <c r="P299" i="2" s="1"/>
  <c r="O301" i="2"/>
  <c r="P301" i="2" s="1"/>
  <c r="O303" i="2"/>
  <c r="P303" i="2" s="1"/>
  <c r="O306" i="2"/>
  <c r="P306" i="2" s="1"/>
  <c r="O308" i="2"/>
  <c r="P308" i="2" s="1"/>
  <c r="O310" i="2"/>
  <c r="P310" i="2" s="1"/>
  <c r="O312" i="2"/>
  <c r="P312" i="2" s="1"/>
  <c r="O315" i="2"/>
  <c r="P315" i="2" s="1"/>
  <c r="O317" i="2"/>
  <c r="P317" i="2" s="1"/>
  <c r="O319" i="2"/>
  <c r="P319" i="2" s="1"/>
  <c r="O321" i="2"/>
  <c r="P321" i="2" s="1"/>
  <c r="O323" i="2"/>
  <c r="P323" i="2" s="1"/>
  <c r="O325" i="2"/>
  <c r="P325" i="2" s="1"/>
  <c r="O327" i="2"/>
  <c r="P327" i="2" s="1"/>
  <c r="O329" i="2"/>
  <c r="P329" i="2" s="1"/>
  <c r="O331" i="2"/>
  <c r="P331" i="2" s="1"/>
  <c r="O333" i="2"/>
  <c r="P333" i="2" s="1"/>
  <c r="O335" i="2"/>
  <c r="P335" i="2" s="1"/>
  <c r="O337" i="2"/>
  <c r="P337" i="2" s="1"/>
  <c r="O340" i="2"/>
  <c r="P340" i="2" s="1"/>
  <c r="O342" i="2"/>
  <c r="P342" i="2" s="1"/>
  <c r="O344" i="2"/>
  <c r="P344" i="2" s="1"/>
  <c r="O346" i="2"/>
  <c r="P346" i="2" s="1"/>
  <c r="O348" i="2"/>
  <c r="P348" i="2" s="1"/>
  <c r="O353" i="2"/>
  <c r="P353" i="2" s="1"/>
  <c r="O355" i="2"/>
  <c r="P355" i="2" s="1"/>
  <c r="O357" i="2"/>
  <c r="P357" i="2" s="1"/>
  <c r="O360" i="2"/>
  <c r="P360" i="2" s="1"/>
  <c r="O362" i="2"/>
  <c r="P362" i="2" s="1"/>
  <c r="O364" i="2"/>
  <c r="P364" i="2" s="1"/>
  <c r="O368" i="2"/>
  <c r="P368" i="2" s="1"/>
  <c r="O370" i="2"/>
  <c r="P370" i="2" s="1"/>
  <c r="O372" i="2"/>
  <c r="P372" i="2" s="1"/>
  <c r="O374" i="2"/>
  <c r="P374" i="2" s="1"/>
  <c r="O376" i="2"/>
  <c r="P376" i="2" s="1"/>
  <c r="O378" i="2"/>
  <c r="P378" i="2" s="1"/>
  <c r="O380" i="2"/>
  <c r="P380" i="2" s="1"/>
  <c r="O382" i="2"/>
  <c r="P382" i="2" s="1"/>
  <c r="O384" i="2"/>
  <c r="P384" i="2" s="1"/>
  <c r="O386" i="2"/>
  <c r="P386" i="2" s="1"/>
  <c r="O388" i="2"/>
  <c r="P388" i="2" s="1"/>
  <c r="O390" i="2"/>
  <c r="P390" i="2" s="1"/>
  <c r="O392" i="2"/>
  <c r="P392" i="2" s="1"/>
  <c r="O394" i="2"/>
  <c r="P394" i="2" s="1"/>
  <c r="O396" i="2"/>
  <c r="P396" i="2" s="1"/>
  <c r="O398" i="2"/>
  <c r="P398" i="2" s="1"/>
  <c r="O402" i="2"/>
  <c r="P402" i="2" s="1"/>
  <c r="O404" i="2"/>
  <c r="P404" i="2" s="1"/>
  <c r="M216" i="2"/>
  <c r="N216" i="2" s="1"/>
  <c r="M218" i="2"/>
  <c r="N218" i="2" s="1"/>
  <c r="M220" i="2"/>
  <c r="N220" i="2" s="1"/>
  <c r="M223" i="2"/>
  <c r="N223" i="2" s="1"/>
  <c r="M225" i="2"/>
  <c r="N225" i="2" s="1"/>
  <c r="M227" i="2"/>
  <c r="N227" i="2" s="1"/>
  <c r="M229" i="2"/>
  <c r="N229" i="2" s="1"/>
  <c r="M231" i="2"/>
  <c r="N231" i="2" s="1"/>
  <c r="M233" i="2"/>
  <c r="N233" i="2" s="1"/>
  <c r="M235" i="2"/>
  <c r="N235" i="2" s="1"/>
  <c r="M237" i="2"/>
  <c r="N237" i="2" s="1"/>
  <c r="M239" i="2"/>
  <c r="N239" i="2" s="1"/>
  <c r="M241" i="2"/>
  <c r="N241" i="2" s="1"/>
  <c r="M243" i="2"/>
  <c r="N243" i="2" s="1"/>
  <c r="M246" i="2"/>
  <c r="N246" i="2" s="1"/>
  <c r="M248" i="2"/>
  <c r="N248" i="2" s="1"/>
  <c r="M250" i="2"/>
  <c r="N250" i="2" s="1"/>
  <c r="M252" i="2"/>
  <c r="N252" i="2" s="1"/>
  <c r="M254" i="2"/>
  <c r="N254" i="2" s="1"/>
  <c r="M256" i="2"/>
  <c r="N256" i="2" s="1"/>
  <c r="M259" i="2"/>
  <c r="N259" i="2" s="1"/>
  <c r="M262" i="2"/>
  <c r="N262" i="2" s="1"/>
  <c r="M264" i="2"/>
  <c r="N264" i="2" s="1"/>
  <c r="M267" i="2"/>
  <c r="N267" i="2" s="1"/>
  <c r="M270" i="2"/>
  <c r="N270" i="2" s="1"/>
  <c r="M272" i="2"/>
  <c r="N272" i="2" s="1"/>
  <c r="M274" i="2"/>
  <c r="N274" i="2" s="1"/>
  <c r="M279" i="2"/>
  <c r="N279" i="2" s="1"/>
  <c r="M281" i="2"/>
  <c r="N281" i="2" s="1"/>
  <c r="M283" i="2"/>
  <c r="N283" i="2" s="1"/>
  <c r="M286" i="2"/>
  <c r="N286" i="2" s="1"/>
  <c r="M289" i="2"/>
  <c r="N289" i="2" s="1"/>
  <c r="M292" i="2"/>
  <c r="N292" i="2" s="1"/>
  <c r="M294" i="2"/>
  <c r="N294" i="2" s="1"/>
  <c r="M296" i="2"/>
  <c r="N296" i="2" s="1"/>
  <c r="M298" i="2"/>
  <c r="N298" i="2" s="1"/>
  <c r="M300" i="2"/>
  <c r="N300" i="2" s="1"/>
  <c r="M302" i="2"/>
  <c r="N302" i="2" s="1"/>
  <c r="M304" i="2"/>
  <c r="N304" i="2" s="1"/>
  <c r="M305" i="2"/>
  <c r="N305" i="2" s="1"/>
  <c r="M307" i="2"/>
  <c r="N307" i="2" s="1"/>
  <c r="M309" i="2"/>
  <c r="N309" i="2" s="1"/>
  <c r="M311" i="2"/>
  <c r="N311" i="2" s="1"/>
  <c r="M313" i="2"/>
  <c r="N313" i="2" s="1"/>
  <c r="M316" i="2"/>
  <c r="N316" i="2" s="1"/>
  <c r="M318" i="2"/>
  <c r="N318" i="2" s="1"/>
  <c r="M320" i="2"/>
  <c r="N320" i="2" s="1"/>
  <c r="M322" i="2"/>
  <c r="N322" i="2" s="1"/>
  <c r="M324" i="2"/>
  <c r="N324" i="2" s="1"/>
  <c r="M326" i="2"/>
  <c r="N326" i="2" s="1"/>
  <c r="M328" i="2"/>
  <c r="N328" i="2" s="1"/>
  <c r="M330" i="2"/>
  <c r="N330" i="2" s="1"/>
  <c r="M332" i="2"/>
  <c r="N332" i="2" s="1"/>
  <c r="M334" i="2"/>
  <c r="N334" i="2" s="1"/>
  <c r="M336" i="2"/>
  <c r="N336" i="2" s="1"/>
  <c r="M338" i="2"/>
  <c r="N338" i="2" s="1"/>
  <c r="M341" i="2"/>
  <c r="N341" i="2" s="1"/>
  <c r="M343" i="2"/>
  <c r="N343" i="2" s="1"/>
  <c r="M345" i="2"/>
  <c r="N345" i="2" s="1"/>
  <c r="M347" i="2"/>
  <c r="N347" i="2" s="1"/>
  <c r="M352" i="2"/>
  <c r="N352" i="2" s="1"/>
  <c r="M354" i="2"/>
  <c r="N354" i="2" s="1"/>
  <c r="M356" i="2"/>
  <c r="N356" i="2" s="1"/>
  <c r="M358" i="2"/>
  <c r="N358" i="2" s="1"/>
  <c r="M361" i="2"/>
  <c r="N361" i="2" s="1"/>
  <c r="M363" i="2"/>
  <c r="N363" i="2" s="1"/>
  <c r="M367" i="2"/>
  <c r="N367" i="2" s="1"/>
  <c r="M369" i="2"/>
  <c r="N369" i="2" s="1"/>
  <c r="M371" i="2"/>
  <c r="N371" i="2" s="1"/>
  <c r="M373" i="2"/>
  <c r="N373" i="2" s="1"/>
  <c r="M375" i="2"/>
  <c r="N375" i="2" s="1"/>
  <c r="M377" i="2"/>
  <c r="N377" i="2" s="1"/>
  <c r="M379" i="2"/>
  <c r="N379" i="2" s="1"/>
  <c r="M381" i="2"/>
  <c r="N381" i="2" s="1"/>
  <c r="M383" i="2"/>
  <c r="N383" i="2" s="1"/>
  <c r="M385" i="2"/>
  <c r="N385" i="2" s="1"/>
  <c r="M387" i="2"/>
  <c r="N387" i="2" s="1"/>
  <c r="M389" i="2"/>
  <c r="N389" i="2" s="1"/>
  <c r="M391" i="2"/>
  <c r="N391" i="2" s="1"/>
  <c r="M393" i="2"/>
  <c r="N393" i="2" s="1"/>
  <c r="M395" i="2"/>
  <c r="N395" i="2" s="1"/>
  <c r="M397" i="2"/>
  <c r="N397" i="2" s="1"/>
  <c r="M401" i="2"/>
  <c r="N401" i="2" s="1"/>
  <c r="M403" i="2"/>
  <c r="N403" i="2" s="1"/>
  <c r="M405" i="2"/>
  <c r="N405" i="2" s="1"/>
  <c r="O216" i="2"/>
  <c r="P216" i="2" s="1"/>
  <c r="O218" i="2"/>
  <c r="P218" i="2" s="1"/>
  <c r="O220" i="2"/>
  <c r="P220" i="2" s="1"/>
  <c r="O223" i="2"/>
  <c r="P223" i="2" s="1"/>
  <c r="O225" i="2"/>
  <c r="P225" i="2" s="1"/>
  <c r="O227" i="2"/>
  <c r="P227" i="2" s="1"/>
  <c r="O229" i="2"/>
  <c r="P229" i="2" s="1"/>
  <c r="O231" i="2"/>
  <c r="P231" i="2" s="1"/>
  <c r="O233" i="2"/>
  <c r="P233" i="2" s="1"/>
  <c r="O235" i="2"/>
  <c r="P235" i="2" s="1"/>
  <c r="O237" i="2"/>
  <c r="P237" i="2" s="1"/>
  <c r="O239" i="2"/>
  <c r="P239" i="2" s="1"/>
  <c r="O241" i="2"/>
  <c r="P241" i="2" s="1"/>
  <c r="O243" i="2"/>
  <c r="P243" i="2" s="1"/>
  <c r="O246" i="2"/>
  <c r="P246" i="2" s="1"/>
  <c r="O248" i="2"/>
  <c r="P248" i="2" s="1"/>
  <c r="O250" i="2"/>
  <c r="P250" i="2" s="1"/>
  <c r="O252" i="2"/>
  <c r="P252" i="2" s="1"/>
  <c r="O254" i="2"/>
  <c r="P254" i="2" s="1"/>
  <c r="O256" i="2"/>
  <c r="P256" i="2" s="1"/>
  <c r="O259" i="2"/>
  <c r="P259" i="2" s="1"/>
  <c r="O262" i="2"/>
  <c r="P262" i="2" s="1"/>
  <c r="O264" i="2"/>
  <c r="P264" i="2" s="1"/>
  <c r="O267" i="2"/>
  <c r="P267" i="2" s="1"/>
  <c r="O270" i="2"/>
  <c r="P270" i="2" s="1"/>
  <c r="O272" i="2"/>
  <c r="P272" i="2" s="1"/>
  <c r="O274" i="2"/>
  <c r="P274" i="2" s="1"/>
  <c r="O279" i="2"/>
  <c r="P279" i="2" s="1"/>
  <c r="O281" i="2"/>
  <c r="P281" i="2" s="1"/>
  <c r="O283" i="2"/>
  <c r="P283" i="2" s="1"/>
  <c r="O286" i="2"/>
  <c r="P286" i="2" s="1"/>
  <c r="O289" i="2"/>
  <c r="P289" i="2" s="1"/>
  <c r="O292" i="2"/>
  <c r="P292" i="2" s="1"/>
  <c r="O294" i="2"/>
  <c r="P294" i="2" s="1"/>
  <c r="O296" i="2"/>
  <c r="P296" i="2" s="1"/>
  <c r="O298" i="2"/>
  <c r="P298" i="2" s="1"/>
  <c r="O300" i="2"/>
  <c r="P300" i="2" s="1"/>
  <c r="O302" i="2"/>
  <c r="P302" i="2" s="1"/>
  <c r="O304" i="2"/>
  <c r="P304" i="2" s="1"/>
  <c r="O305" i="2"/>
  <c r="P305" i="2" s="1"/>
  <c r="O307" i="2"/>
  <c r="P307" i="2" s="1"/>
  <c r="O309" i="2"/>
  <c r="P309" i="2" s="1"/>
  <c r="O311" i="2"/>
  <c r="P311" i="2" s="1"/>
  <c r="O313" i="2"/>
  <c r="P313" i="2" s="1"/>
  <c r="O316" i="2"/>
  <c r="P316" i="2" s="1"/>
  <c r="O318" i="2"/>
  <c r="P318" i="2" s="1"/>
  <c r="O320" i="2"/>
  <c r="P320" i="2" s="1"/>
  <c r="O322" i="2"/>
  <c r="P322" i="2" s="1"/>
  <c r="O324" i="2"/>
  <c r="P324" i="2" s="1"/>
  <c r="O326" i="2"/>
  <c r="P326" i="2" s="1"/>
  <c r="O328" i="2"/>
  <c r="P328" i="2" s="1"/>
  <c r="O330" i="2"/>
  <c r="P330" i="2" s="1"/>
  <c r="O332" i="2"/>
  <c r="P332" i="2" s="1"/>
  <c r="O334" i="2"/>
  <c r="P334" i="2" s="1"/>
  <c r="O336" i="2"/>
  <c r="P336" i="2" s="1"/>
  <c r="O338" i="2"/>
  <c r="P338" i="2" s="1"/>
  <c r="O341" i="2"/>
  <c r="P341" i="2" s="1"/>
  <c r="O343" i="2"/>
  <c r="P343" i="2" s="1"/>
  <c r="O345" i="2"/>
  <c r="P345" i="2" s="1"/>
  <c r="O347" i="2"/>
  <c r="P347" i="2" s="1"/>
  <c r="O352" i="2"/>
  <c r="P352" i="2" s="1"/>
  <c r="O354" i="2"/>
  <c r="P354" i="2" s="1"/>
  <c r="O356" i="2"/>
  <c r="P356" i="2" s="1"/>
  <c r="O358" i="2"/>
  <c r="P358" i="2" s="1"/>
  <c r="O361" i="2"/>
  <c r="P361" i="2" s="1"/>
  <c r="O363" i="2"/>
  <c r="P363" i="2" s="1"/>
  <c r="O367" i="2"/>
  <c r="P367" i="2" s="1"/>
  <c r="O369" i="2"/>
  <c r="P369" i="2" s="1"/>
  <c r="O371" i="2"/>
  <c r="P371" i="2" s="1"/>
  <c r="O373" i="2"/>
  <c r="P373" i="2" s="1"/>
  <c r="O375" i="2"/>
  <c r="P375" i="2" s="1"/>
  <c r="O377" i="2"/>
  <c r="P377" i="2" s="1"/>
  <c r="O379" i="2"/>
  <c r="P379" i="2" s="1"/>
  <c r="O381" i="2"/>
  <c r="P381" i="2" s="1"/>
  <c r="O383" i="2"/>
  <c r="P383" i="2" s="1"/>
  <c r="O385" i="2"/>
  <c r="P385" i="2" s="1"/>
  <c r="O387" i="2"/>
  <c r="P387" i="2" s="1"/>
  <c r="O389" i="2"/>
  <c r="P389" i="2" s="1"/>
  <c r="O391" i="2"/>
  <c r="P391" i="2" s="1"/>
  <c r="O393" i="2"/>
  <c r="P393" i="2" s="1"/>
  <c r="O395" i="2"/>
  <c r="P395" i="2" s="1"/>
  <c r="O397" i="2"/>
  <c r="P397" i="2" s="1"/>
  <c r="O401" i="2"/>
  <c r="P401" i="2" s="1"/>
  <c r="O403" i="2"/>
  <c r="P403" i="2" s="1"/>
  <c r="O405" i="2"/>
  <c r="P405" i="2" s="1"/>
  <c r="M217" i="2"/>
  <c r="N217" i="2" s="1"/>
  <c r="M219" i="2"/>
  <c r="N219" i="2" s="1"/>
  <c r="M221" i="2"/>
  <c r="N221" i="2" s="1"/>
  <c r="M224" i="2"/>
  <c r="N224" i="2" s="1"/>
  <c r="M226" i="2"/>
  <c r="N226" i="2" s="1"/>
  <c r="M228" i="2"/>
  <c r="N228" i="2" s="1"/>
  <c r="M230" i="2"/>
  <c r="N230" i="2" s="1"/>
  <c r="M232" i="2"/>
  <c r="N232" i="2" s="1"/>
  <c r="M234" i="2"/>
  <c r="N234" i="2" s="1"/>
  <c r="M236" i="2"/>
  <c r="N236" i="2" s="1"/>
  <c r="M238" i="2"/>
  <c r="N238" i="2" s="1"/>
  <c r="M240" i="2"/>
  <c r="N240" i="2" s="1"/>
  <c r="M242" i="2"/>
  <c r="N242" i="2" s="1"/>
  <c r="M245" i="2"/>
  <c r="N245" i="2" s="1"/>
  <c r="M247" i="2"/>
  <c r="N247" i="2" s="1"/>
  <c r="M249" i="2"/>
  <c r="N249" i="2" s="1"/>
  <c r="M251" i="2"/>
  <c r="N251" i="2" s="1"/>
  <c r="M253" i="2"/>
  <c r="N253" i="2" s="1"/>
  <c r="M255" i="2"/>
  <c r="N255" i="2" s="1"/>
  <c r="M258" i="2"/>
  <c r="N258" i="2" s="1"/>
  <c r="M260" i="2"/>
  <c r="N260" i="2" s="1"/>
  <c r="M263" i="2"/>
  <c r="N263" i="2" s="1"/>
  <c r="M266" i="2"/>
  <c r="N266" i="2" s="1"/>
  <c r="M268" i="2"/>
  <c r="N268" i="2" s="1"/>
  <c r="M271" i="2"/>
  <c r="N271" i="2" s="1"/>
  <c r="M273" i="2"/>
  <c r="N273" i="2" s="1"/>
  <c r="M278" i="2"/>
  <c r="N278" i="2" s="1"/>
  <c r="M280" i="2"/>
  <c r="N280" i="2" s="1"/>
  <c r="M282" i="2"/>
  <c r="N282" i="2" s="1"/>
  <c r="M284" i="2"/>
  <c r="N284" i="2" s="1"/>
  <c r="M287" i="2"/>
  <c r="N287" i="2" s="1"/>
  <c r="M290" i="2"/>
  <c r="N290" i="2" s="1"/>
  <c r="M293" i="2"/>
  <c r="N293" i="2" s="1"/>
  <c r="M295" i="2"/>
  <c r="N295" i="2" s="1"/>
  <c r="M297" i="2"/>
  <c r="N297" i="2" s="1"/>
  <c r="M299" i="2"/>
  <c r="N299" i="2" s="1"/>
  <c r="M301" i="2"/>
  <c r="N301" i="2" s="1"/>
  <c r="M303" i="2"/>
  <c r="N303" i="2" s="1"/>
  <c r="M306" i="2"/>
  <c r="N306" i="2" s="1"/>
  <c r="M308" i="2"/>
  <c r="N308" i="2" s="1"/>
  <c r="M310" i="2"/>
  <c r="N310" i="2" s="1"/>
  <c r="M312" i="2"/>
  <c r="N312" i="2" s="1"/>
  <c r="M315" i="2"/>
  <c r="N315" i="2" s="1"/>
  <c r="M317" i="2"/>
  <c r="N317" i="2" s="1"/>
  <c r="M319" i="2"/>
  <c r="N319" i="2" s="1"/>
  <c r="M321" i="2"/>
  <c r="N321" i="2" s="1"/>
  <c r="M323" i="2"/>
  <c r="N323" i="2" s="1"/>
  <c r="M325" i="2"/>
  <c r="N325" i="2" s="1"/>
  <c r="M327" i="2"/>
  <c r="N327" i="2" s="1"/>
  <c r="M329" i="2"/>
  <c r="N329" i="2" s="1"/>
  <c r="M331" i="2"/>
  <c r="N331" i="2" s="1"/>
  <c r="M333" i="2"/>
  <c r="N333" i="2" s="1"/>
  <c r="M335" i="2"/>
  <c r="N335" i="2" s="1"/>
  <c r="M337" i="2"/>
  <c r="N337" i="2" s="1"/>
  <c r="M340" i="2"/>
  <c r="N340" i="2" s="1"/>
  <c r="M342" i="2"/>
  <c r="N342" i="2" s="1"/>
  <c r="M344" i="2"/>
  <c r="N344" i="2" s="1"/>
  <c r="M346" i="2"/>
  <c r="N346" i="2" s="1"/>
  <c r="M348" i="2"/>
  <c r="N348" i="2" s="1"/>
  <c r="M353" i="2"/>
  <c r="N353" i="2" s="1"/>
  <c r="M355" i="2"/>
  <c r="N355" i="2" s="1"/>
  <c r="M357" i="2"/>
  <c r="N357" i="2" s="1"/>
  <c r="M360" i="2"/>
  <c r="N360" i="2" s="1"/>
  <c r="M362" i="2"/>
  <c r="N362" i="2" s="1"/>
  <c r="M364" i="2"/>
  <c r="N364" i="2" s="1"/>
  <c r="M368" i="2"/>
  <c r="N368" i="2" s="1"/>
  <c r="M370" i="2"/>
  <c r="N370" i="2" s="1"/>
  <c r="M372" i="2"/>
  <c r="N372" i="2" s="1"/>
  <c r="M374" i="2"/>
  <c r="N374" i="2" s="1"/>
  <c r="M376" i="2"/>
  <c r="N376" i="2" s="1"/>
  <c r="M378" i="2"/>
  <c r="N378" i="2" s="1"/>
  <c r="M380" i="2"/>
  <c r="N380" i="2" s="1"/>
  <c r="M382" i="2"/>
  <c r="N382" i="2" s="1"/>
  <c r="M384" i="2"/>
  <c r="N384" i="2" s="1"/>
  <c r="M386" i="2"/>
  <c r="N386" i="2" s="1"/>
  <c r="M388" i="2"/>
  <c r="N388" i="2" s="1"/>
  <c r="M390" i="2"/>
  <c r="N390" i="2" s="1"/>
  <c r="M392" i="2"/>
  <c r="N392" i="2" s="1"/>
  <c r="M394" i="2"/>
  <c r="N394" i="2" s="1"/>
  <c r="M396" i="2"/>
  <c r="N396" i="2" s="1"/>
  <c r="M398" i="2"/>
  <c r="N398" i="2" s="1"/>
  <c r="M402" i="2"/>
  <c r="N402" i="2" s="1"/>
  <c r="M404" i="2"/>
  <c r="N404" i="2" s="1"/>
  <c r="M406" i="2"/>
  <c r="N406" i="2" s="1"/>
  <c r="O406" i="2"/>
  <c r="P406" i="2" s="1"/>
  <c r="O409" i="2"/>
  <c r="P409" i="2" s="1"/>
  <c r="O411" i="2"/>
  <c r="P411" i="2" s="1"/>
  <c r="O413" i="2"/>
  <c r="P413" i="2" s="1"/>
  <c r="O415" i="2"/>
  <c r="P415" i="2" s="1"/>
  <c r="O417" i="2"/>
  <c r="P417" i="2" s="1"/>
  <c r="O420" i="2"/>
  <c r="P420" i="2" s="1"/>
  <c r="O422" i="2"/>
  <c r="P422" i="2" s="1"/>
  <c r="O424" i="2"/>
  <c r="P424" i="2" s="1"/>
  <c r="O426" i="2"/>
  <c r="P426" i="2" s="1"/>
  <c r="O428" i="2"/>
  <c r="P428" i="2" s="1"/>
  <c r="O431" i="2"/>
  <c r="P431" i="2" s="1"/>
  <c r="O433" i="2"/>
  <c r="P433" i="2" s="1"/>
  <c r="O435" i="2"/>
  <c r="P435" i="2" s="1"/>
  <c r="O437" i="2"/>
  <c r="P437" i="2" s="1"/>
  <c r="O439" i="2"/>
  <c r="P439" i="2" s="1"/>
  <c r="O441" i="2"/>
  <c r="P441" i="2" s="1"/>
  <c r="O443" i="2"/>
  <c r="P443" i="2" s="1"/>
  <c r="O445" i="2"/>
  <c r="P445" i="2" s="1"/>
  <c r="O447" i="2"/>
  <c r="P447" i="2" s="1"/>
  <c r="O449" i="2"/>
  <c r="P449" i="2" s="1"/>
  <c r="O451" i="2"/>
  <c r="P451" i="2" s="1"/>
  <c r="O453" i="2"/>
  <c r="P453" i="2" s="1"/>
  <c r="O455" i="2"/>
  <c r="P455" i="2" s="1"/>
  <c r="O459" i="2"/>
  <c r="P459" i="2" s="1"/>
  <c r="O461" i="2"/>
  <c r="P461" i="2" s="1"/>
  <c r="O463" i="2"/>
  <c r="P463" i="2" s="1"/>
  <c r="O465" i="2"/>
  <c r="P465" i="2" s="1"/>
  <c r="O467" i="2"/>
  <c r="P467" i="2" s="1"/>
  <c r="O469" i="2"/>
  <c r="P469" i="2" s="1"/>
  <c r="O471" i="2"/>
  <c r="P471" i="2" s="1"/>
  <c r="O473" i="2"/>
  <c r="P473" i="2" s="1"/>
  <c r="O475" i="2"/>
  <c r="P475" i="2" s="1"/>
  <c r="O478" i="2"/>
  <c r="P478" i="2" s="1"/>
  <c r="O480" i="2"/>
  <c r="P480" i="2" s="1"/>
  <c r="O482" i="2"/>
  <c r="P482" i="2" s="1"/>
  <c r="O484" i="2"/>
  <c r="P484" i="2" s="1"/>
  <c r="O486" i="2"/>
  <c r="P486" i="2" s="1"/>
  <c r="O488" i="2"/>
  <c r="P488" i="2" s="1"/>
  <c r="O490" i="2"/>
  <c r="P490" i="2" s="1"/>
  <c r="O492" i="2"/>
  <c r="P492" i="2" s="1"/>
  <c r="O494" i="2"/>
  <c r="P494" i="2" s="1"/>
  <c r="O496" i="2"/>
  <c r="P496" i="2" s="1"/>
  <c r="O498" i="2"/>
  <c r="P498" i="2" s="1"/>
  <c r="O500" i="2"/>
  <c r="P500" i="2" s="1"/>
  <c r="O502" i="2"/>
  <c r="P502" i="2" s="1"/>
  <c r="O504" i="2"/>
  <c r="P504" i="2" s="1"/>
  <c r="O506" i="2"/>
  <c r="P506" i="2" s="1"/>
  <c r="O509" i="2"/>
  <c r="P509" i="2" s="1"/>
  <c r="O511" i="2"/>
  <c r="P511" i="2" s="1"/>
  <c r="O513" i="2"/>
  <c r="P513" i="2" s="1"/>
  <c r="O515" i="2"/>
  <c r="P515" i="2" s="1"/>
  <c r="O517" i="2"/>
  <c r="P517" i="2" s="1"/>
  <c r="O519" i="2"/>
  <c r="P519" i="2" s="1"/>
  <c r="O522" i="2"/>
  <c r="P522" i="2" s="1"/>
  <c r="O524" i="2"/>
  <c r="P524" i="2" s="1"/>
  <c r="O526" i="2"/>
  <c r="P526" i="2" s="1"/>
  <c r="O528" i="2"/>
  <c r="P528" i="2" s="1"/>
  <c r="O530" i="2"/>
  <c r="P530" i="2" s="1"/>
  <c r="O532" i="2"/>
  <c r="P532" i="2" s="1"/>
  <c r="O534" i="2"/>
  <c r="P534" i="2" s="1"/>
  <c r="O536" i="2"/>
  <c r="P536" i="2" s="1"/>
  <c r="O538" i="2"/>
  <c r="P538" i="2" s="1"/>
  <c r="O540" i="2"/>
  <c r="P540" i="2" s="1"/>
  <c r="O542" i="2"/>
  <c r="P542" i="2" s="1"/>
  <c r="O544" i="2"/>
  <c r="P544" i="2" s="1"/>
  <c r="O546" i="2"/>
  <c r="P546" i="2" s="1"/>
  <c r="O548" i="2"/>
  <c r="P548" i="2" s="1"/>
  <c r="O550" i="2"/>
  <c r="P550" i="2" s="1"/>
  <c r="O562" i="2"/>
  <c r="P562" i="2" s="1"/>
  <c r="O564" i="2"/>
  <c r="P564" i="2" s="1"/>
  <c r="O566" i="2"/>
  <c r="P566" i="2" s="1"/>
  <c r="O568" i="2"/>
  <c r="P568" i="2" s="1"/>
  <c r="O570" i="2"/>
  <c r="P570" i="2" s="1"/>
  <c r="O572" i="2"/>
  <c r="P572" i="2" s="1"/>
  <c r="O574" i="2"/>
  <c r="P574" i="2" s="1"/>
  <c r="O576" i="2"/>
  <c r="P576" i="2" s="1"/>
  <c r="O578" i="2"/>
  <c r="P578" i="2" s="1"/>
  <c r="O580" i="2"/>
  <c r="P580" i="2" s="1"/>
  <c r="O582" i="2"/>
  <c r="P582" i="2" s="1"/>
  <c r="O586" i="2"/>
  <c r="P586" i="2" s="1"/>
  <c r="O588" i="2"/>
  <c r="P588" i="2" s="1"/>
  <c r="O590" i="2"/>
  <c r="P590" i="2" s="1"/>
  <c r="O592" i="2"/>
  <c r="P592" i="2" s="1"/>
  <c r="O596" i="2"/>
  <c r="P596" i="2" s="1"/>
  <c r="M407" i="2"/>
  <c r="N407" i="2" s="1"/>
  <c r="M410" i="2"/>
  <c r="N410" i="2" s="1"/>
  <c r="M412" i="2"/>
  <c r="N412" i="2" s="1"/>
  <c r="M414" i="2"/>
  <c r="N414" i="2" s="1"/>
  <c r="M416" i="2"/>
  <c r="N416" i="2" s="1"/>
  <c r="M418" i="2"/>
  <c r="N418" i="2" s="1"/>
  <c r="M421" i="2"/>
  <c r="N421" i="2" s="1"/>
  <c r="M423" i="2"/>
  <c r="N423" i="2" s="1"/>
  <c r="M425" i="2"/>
  <c r="N425" i="2" s="1"/>
  <c r="M427" i="2"/>
  <c r="N427" i="2" s="1"/>
  <c r="M429" i="2"/>
  <c r="N429" i="2" s="1"/>
  <c r="M432" i="2"/>
  <c r="N432" i="2" s="1"/>
  <c r="M434" i="2"/>
  <c r="N434" i="2" s="1"/>
  <c r="M436" i="2"/>
  <c r="N436" i="2" s="1"/>
  <c r="M438" i="2"/>
  <c r="N438" i="2" s="1"/>
  <c r="M440" i="2"/>
  <c r="N440" i="2" s="1"/>
  <c r="M442" i="2"/>
  <c r="N442" i="2" s="1"/>
  <c r="M444" i="2"/>
  <c r="N444" i="2" s="1"/>
  <c r="M446" i="2"/>
  <c r="N446" i="2" s="1"/>
  <c r="M448" i="2"/>
  <c r="N448" i="2" s="1"/>
  <c r="M450" i="2"/>
  <c r="N450" i="2" s="1"/>
  <c r="M452" i="2"/>
  <c r="N452" i="2" s="1"/>
  <c r="M454" i="2"/>
  <c r="N454" i="2" s="1"/>
  <c r="M456" i="2"/>
  <c r="N456" i="2" s="1"/>
  <c r="M460" i="2"/>
  <c r="N460" i="2" s="1"/>
  <c r="M462" i="2"/>
  <c r="N462" i="2" s="1"/>
  <c r="M464" i="2"/>
  <c r="N464" i="2" s="1"/>
  <c r="M466" i="2"/>
  <c r="N466" i="2" s="1"/>
  <c r="M468" i="2"/>
  <c r="N468" i="2" s="1"/>
  <c r="M470" i="2"/>
  <c r="N470" i="2" s="1"/>
  <c r="M472" i="2"/>
  <c r="N472" i="2" s="1"/>
  <c r="M474" i="2"/>
  <c r="N474" i="2" s="1"/>
  <c r="M476" i="2"/>
  <c r="N476" i="2" s="1"/>
  <c r="M479" i="2"/>
  <c r="N479" i="2" s="1"/>
  <c r="M481" i="2"/>
  <c r="N481" i="2" s="1"/>
  <c r="M483" i="2"/>
  <c r="N483" i="2" s="1"/>
  <c r="M485" i="2"/>
  <c r="N485" i="2" s="1"/>
  <c r="M487" i="2"/>
  <c r="N487" i="2" s="1"/>
  <c r="M489" i="2"/>
  <c r="N489" i="2" s="1"/>
  <c r="M491" i="2"/>
  <c r="N491" i="2" s="1"/>
  <c r="M493" i="2"/>
  <c r="N493" i="2" s="1"/>
  <c r="M495" i="2"/>
  <c r="N495" i="2" s="1"/>
  <c r="M497" i="2"/>
  <c r="N497" i="2" s="1"/>
  <c r="M499" i="2"/>
  <c r="N499" i="2" s="1"/>
  <c r="M501" i="2"/>
  <c r="N501" i="2" s="1"/>
  <c r="M503" i="2"/>
  <c r="N503" i="2" s="1"/>
  <c r="M505" i="2"/>
  <c r="N505" i="2" s="1"/>
  <c r="M508" i="2"/>
  <c r="N508" i="2" s="1"/>
  <c r="M510" i="2"/>
  <c r="N510" i="2" s="1"/>
  <c r="M512" i="2"/>
  <c r="N512" i="2" s="1"/>
  <c r="M514" i="2"/>
  <c r="N514" i="2" s="1"/>
  <c r="M516" i="2"/>
  <c r="N516" i="2" s="1"/>
  <c r="M518" i="2"/>
  <c r="N518" i="2" s="1"/>
  <c r="M520" i="2"/>
  <c r="N520" i="2" s="1"/>
  <c r="M523" i="2"/>
  <c r="N523" i="2" s="1"/>
  <c r="M525" i="2"/>
  <c r="N525" i="2" s="1"/>
  <c r="M527" i="2"/>
  <c r="N527" i="2" s="1"/>
  <c r="M529" i="2"/>
  <c r="N529" i="2" s="1"/>
  <c r="M531" i="2"/>
  <c r="N531" i="2" s="1"/>
  <c r="M533" i="2"/>
  <c r="N533" i="2" s="1"/>
  <c r="M535" i="2"/>
  <c r="N535" i="2" s="1"/>
  <c r="M537" i="2"/>
  <c r="N537" i="2" s="1"/>
  <c r="M539" i="2"/>
  <c r="N539" i="2" s="1"/>
  <c r="M541" i="2"/>
  <c r="N541" i="2" s="1"/>
  <c r="M543" i="2"/>
  <c r="N543" i="2" s="1"/>
  <c r="M545" i="2"/>
  <c r="N545" i="2" s="1"/>
  <c r="M547" i="2"/>
  <c r="N547" i="2" s="1"/>
  <c r="M549" i="2"/>
  <c r="N549" i="2" s="1"/>
  <c r="M556" i="2"/>
  <c r="N556" i="2" s="1"/>
  <c r="M559" i="2"/>
  <c r="N559" i="2" s="1"/>
  <c r="M563" i="2"/>
  <c r="N563" i="2" s="1"/>
  <c r="M565" i="2"/>
  <c r="N565" i="2" s="1"/>
  <c r="M567" i="2"/>
  <c r="N567" i="2" s="1"/>
  <c r="M569" i="2"/>
  <c r="N569" i="2" s="1"/>
  <c r="M571" i="2"/>
  <c r="N571" i="2" s="1"/>
  <c r="M573" i="2"/>
  <c r="N573" i="2" s="1"/>
  <c r="M575" i="2"/>
  <c r="N575" i="2" s="1"/>
  <c r="M577" i="2"/>
  <c r="N577" i="2" s="1"/>
  <c r="M579" i="2"/>
  <c r="N579" i="2" s="1"/>
  <c r="M581" i="2"/>
  <c r="N581" i="2" s="1"/>
  <c r="M585" i="2"/>
  <c r="N585" i="2" s="1"/>
  <c r="M587" i="2"/>
  <c r="N587" i="2" s="1"/>
  <c r="M589" i="2"/>
  <c r="N589" i="2" s="1"/>
  <c r="M591" i="2"/>
  <c r="N591" i="2" s="1"/>
  <c r="M595" i="2"/>
  <c r="N595" i="2" s="1"/>
  <c r="O407" i="2"/>
  <c r="P407" i="2" s="1"/>
  <c r="O410" i="2"/>
  <c r="P410" i="2" s="1"/>
  <c r="O412" i="2"/>
  <c r="P412" i="2" s="1"/>
  <c r="O414" i="2"/>
  <c r="P414" i="2" s="1"/>
  <c r="O416" i="2"/>
  <c r="P416" i="2" s="1"/>
  <c r="O418" i="2"/>
  <c r="P418" i="2" s="1"/>
  <c r="O421" i="2"/>
  <c r="P421" i="2" s="1"/>
  <c r="O425" i="2"/>
  <c r="P425" i="2" s="1"/>
  <c r="O427" i="2"/>
  <c r="P427" i="2" s="1"/>
  <c r="O429" i="2"/>
  <c r="P429" i="2" s="1"/>
  <c r="O432" i="2"/>
  <c r="P432" i="2" s="1"/>
  <c r="O434" i="2"/>
  <c r="P434" i="2" s="1"/>
  <c r="O436" i="2"/>
  <c r="P436" i="2" s="1"/>
  <c r="O438" i="2"/>
  <c r="P438" i="2" s="1"/>
  <c r="O440" i="2"/>
  <c r="P440" i="2" s="1"/>
  <c r="O442" i="2"/>
  <c r="P442" i="2" s="1"/>
  <c r="O444" i="2"/>
  <c r="P444" i="2" s="1"/>
  <c r="O446" i="2"/>
  <c r="P446" i="2" s="1"/>
  <c r="O448" i="2"/>
  <c r="P448" i="2" s="1"/>
  <c r="O450" i="2"/>
  <c r="P450" i="2" s="1"/>
  <c r="O452" i="2"/>
  <c r="P452" i="2" s="1"/>
  <c r="O454" i="2"/>
  <c r="P454" i="2" s="1"/>
  <c r="O456" i="2"/>
  <c r="P456" i="2" s="1"/>
  <c r="O460" i="2"/>
  <c r="P460" i="2" s="1"/>
  <c r="O462" i="2"/>
  <c r="P462" i="2" s="1"/>
  <c r="O464" i="2"/>
  <c r="P464" i="2" s="1"/>
  <c r="O466" i="2"/>
  <c r="P466" i="2" s="1"/>
  <c r="O468" i="2"/>
  <c r="P468" i="2" s="1"/>
  <c r="O470" i="2"/>
  <c r="P470" i="2" s="1"/>
  <c r="O472" i="2"/>
  <c r="P472" i="2" s="1"/>
  <c r="O474" i="2"/>
  <c r="P474" i="2" s="1"/>
  <c r="O476" i="2"/>
  <c r="P476" i="2" s="1"/>
  <c r="O479" i="2"/>
  <c r="P479" i="2" s="1"/>
  <c r="O481" i="2"/>
  <c r="P481" i="2" s="1"/>
  <c r="O483" i="2"/>
  <c r="P483" i="2" s="1"/>
  <c r="O485" i="2"/>
  <c r="P485" i="2" s="1"/>
  <c r="O487" i="2"/>
  <c r="P487" i="2" s="1"/>
  <c r="O489" i="2"/>
  <c r="P489" i="2" s="1"/>
  <c r="O491" i="2"/>
  <c r="P491" i="2" s="1"/>
  <c r="O493" i="2"/>
  <c r="P493" i="2" s="1"/>
  <c r="O495" i="2"/>
  <c r="P495" i="2" s="1"/>
  <c r="O497" i="2"/>
  <c r="P497" i="2" s="1"/>
  <c r="O499" i="2"/>
  <c r="P499" i="2" s="1"/>
  <c r="O501" i="2"/>
  <c r="P501" i="2" s="1"/>
  <c r="O503" i="2"/>
  <c r="P503" i="2" s="1"/>
  <c r="O505" i="2"/>
  <c r="P505" i="2" s="1"/>
  <c r="O508" i="2"/>
  <c r="P508" i="2" s="1"/>
  <c r="O510" i="2"/>
  <c r="P510" i="2" s="1"/>
  <c r="O512" i="2"/>
  <c r="P512" i="2" s="1"/>
  <c r="O514" i="2"/>
  <c r="P514" i="2" s="1"/>
  <c r="O516" i="2"/>
  <c r="P516" i="2" s="1"/>
  <c r="O518" i="2"/>
  <c r="P518" i="2" s="1"/>
  <c r="O520" i="2"/>
  <c r="P520" i="2" s="1"/>
  <c r="O523" i="2"/>
  <c r="P523" i="2" s="1"/>
  <c r="O525" i="2"/>
  <c r="P525" i="2" s="1"/>
  <c r="O527" i="2"/>
  <c r="P527" i="2" s="1"/>
  <c r="O529" i="2"/>
  <c r="P529" i="2" s="1"/>
  <c r="O531" i="2"/>
  <c r="P531" i="2" s="1"/>
  <c r="O533" i="2"/>
  <c r="P533" i="2" s="1"/>
  <c r="O535" i="2"/>
  <c r="P535" i="2" s="1"/>
  <c r="O537" i="2"/>
  <c r="P537" i="2" s="1"/>
  <c r="O539" i="2"/>
  <c r="P539" i="2" s="1"/>
  <c r="O541" i="2"/>
  <c r="P541" i="2" s="1"/>
  <c r="O543" i="2"/>
  <c r="P543" i="2" s="1"/>
  <c r="O545" i="2"/>
  <c r="P545" i="2" s="1"/>
  <c r="O547" i="2"/>
  <c r="P547" i="2" s="1"/>
  <c r="O549" i="2"/>
  <c r="P549" i="2" s="1"/>
  <c r="O563" i="2"/>
  <c r="P563" i="2" s="1"/>
  <c r="O565" i="2"/>
  <c r="P565" i="2" s="1"/>
  <c r="O567" i="2"/>
  <c r="P567" i="2" s="1"/>
  <c r="O569" i="2"/>
  <c r="P569" i="2" s="1"/>
  <c r="O571" i="2"/>
  <c r="P571" i="2" s="1"/>
  <c r="O573" i="2"/>
  <c r="P573" i="2" s="1"/>
  <c r="O575" i="2"/>
  <c r="P575" i="2" s="1"/>
  <c r="O577" i="2"/>
  <c r="P577" i="2" s="1"/>
  <c r="O579" i="2"/>
  <c r="P579" i="2" s="1"/>
  <c r="O581" i="2"/>
  <c r="P581" i="2" s="1"/>
  <c r="O585" i="2"/>
  <c r="P585" i="2" s="1"/>
  <c r="O587" i="2"/>
  <c r="P587" i="2" s="1"/>
  <c r="O589" i="2"/>
  <c r="P589" i="2" s="1"/>
  <c r="O591" i="2"/>
  <c r="P591" i="2" s="1"/>
  <c r="O595" i="2"/>
  <c r="P595" i="2" s="1"/>
  <c r="M409" i="2"/>
  <c r="N409" i="2" s="1"/>
  <c r="M411" i="2"/>
  <c r="N411" i="2" s="1"/>
  <c r="M413" i="2"/>
  <c r="N413" i="2" s="1"/>
  <c r="M415" i="2"/>
  <c r="N415" i="2" s="1"/>
  <c r="M417" i="2"/>
  <c r="N417" i="2" s="1"/>
  <c r="M420" i="2"/>
  <c r="N420" i="2" s="1"/>
  <c r="M422" i="2"/>
  <c r="N422" i="2" s="1"/>
  <c r="M424" i="2"/>
  <c r="N424" i="2" s="1"/>
  <c r="M426" i="2"/>
  <c r="N426" i="2" s="1"/>
  <c r="M428" i="2"/>
  <c r="N428" i="2" s="1"/>
  <c r="M431" i="2"/>
  <c r="N431" i="2" s="1"/>
  <c r="M433" i="2"/>
  <c r="N433" i="2" s="1"/>
  <c r="M435" i="2"/>
  <c r="N435" i="2" s="1"/>
  <c r="M437" i="2"/>
  <c r="N437" i="2" s="1"/>
  <c r="M439" i="2"/>
  <c r="N439" i="2" s="1"/>
  <c r="M441" i="2"/>
  <c r="N441" i="2" s="1"/>
  <c r="M443" i="2"/>
  <c r="N443" i="2" s="1"/>
  <c r="M445" i="2"/>
  <c r="N445" i="2" s="1"/>
  <c r="M447" i="2"/>
  <c r="N447" i="2" s="1"/>
  <c r="M449" i="2"/>
  <c r="N449" i="2" s="1"/>
  <c r="M451" i="2"/>
  <c r="N451" i="2" s="1"/>
  <c r="M453" i="2"/>
  <c r="N453" i="2" s="1"/>
  <c r="M455" i="2"/>
  <c r="N455" i="2" s="1"/>
  <c r="M459" i="2"/>
  <c r="N459" i="2" s="1"/>
  <c r="M461" i="2"/>
  <c r="N461" i="2" s="1"/>
  <c r="M463" i="2"/>
  <c r="N463" i="2" s="1"/>
  <c r="M465" i="2"/>
  <c r="N465" i="2" s="1"/>
  <c r="M467" i="2"/>
  <c r="N467" i="2" s="1"/>
  <c r="M469" i="2"/>
  <c r="N469" i="2" s="1"/>
  <c r="M471" i="2"/>
  <c r="N471" i="2" s="1"/>
  <c r="M473" i="2"/>
  <c r="N473" i="2" s="1"/>
  <c r="M475" i="2"/>
  <c r="N475" i="2" s="1"/>
  <c r="M478" i="2"/>
  <c r="N478" i="2" s="1"/>
  <c r="M480" i="2"/>
  <c r="N480" i="2" s="1"/>
  <c r="M482" i="2"/>
  <c r="N482" i="2" s="1"/>
  <c r="M484" i="2"/>
  <c r="N484" i="2" s="1"/>
  <c r="M486" i="2"/>
  <c r="N486" i="2" s="1"/>
  <c r="M488" i="2"/>
  <c r="N488" i="2" s="1"/>
  <c r="M490" i="2"/>
  <c r="N490" i="2" s="1"/>
  <c r="M492" i="2"/>
  <c r="N492" i="2" s="1"/>
  <c r="M494" i="2"/>
  <c r="N494" i="2" s="1"/>
  <c r="M496" i="2"/>
  <c r="N496" i="2" s="1"/>
  <c r="M498" i="2"/>
  <c r="N498" i="2" s="1"/>
  <c r="M500" i="2"/>
  <c r="N500" i="2" s="1"/>
  <c r="M502" i="2"/>
  <c r="N502" i="2" s="1"/>
  <c r="M504" i="2"/>
  <c r="N504" i="2" s="1"/>
  <c r="M506" i="2"/>
  <c r="N506" i="2" s="1"/>
  <c r="M509" i="2"/>
  <c r="N509" i="2" s="1"/>
  <c r="M511" i="2"/>
  <c r="N511" i="2" s="1"/>
  <c r="M513" i="2"/>
  <c r="N513" i="2" s="1"/>
  <c r="M515" i="2"/>
  <c r="N515" i="2" s="1"/>
  <c r="M517" i="2"/>
  <c r="N517" i="2" s="1"/>
  <c r="M519" i="2"/>
  <c r="N519" i="2" s="1"/>
  <c r="M522" i="2"/>
  <c r="N522" i="2" s="1"/>
  <c r="M524" i="2"/>
  <c r="N524" i="2" s="1"/>
  <c r="M526" i="2"/>
  <c r="N526" i="2" s="1"/>
  <c r="M528" i="2"/>
  <c r="N528" i="2" s="1"/>
  <c r="M530" i="2"/>
  <c r="N530" i="2" s="1"/>
  <c r="M532" i="2"/>
  <c r="N532" i="2" s="1"/>
  <c r="M534" i="2"/>
  <c r="N534" i="2" s="1"/>
  <c r="M536" i="2"/>
  <c r="N536" i="2" s="1"/>
  <c r="M538" i="2"/>
  <c r="N538" i="2" s="1"/>
  <c r="M540" i="2"/>
  <c r="N540" i="2" s="1"/>
  <c r="M542" i="2"/>
  <c r="N542" i="2" s="1"/>
  <c r="M544" i="2"/>
  <c r="N544" i="2" s="1"/>
  <c r="M546" i="2"/>
  <c r="N546" i="2" s="1"/>
  <c r="M548" i="2"/>
  <c r="N548" i="2" s="1"/>
  <c r="M550" i="2"/>
  <c r="N550" i="2" s="1"/>
  <c r="M557" i="2"/>
  <c r="N557" i="2" s="1"/>
  <c r="M562" i="2"/>
  <c r="N562" i="2" s="1"/>
  <c r="M564" i="2"/>
  <c r="N564" i="2" s="1"/>
  <c r="M566" i="2"/>
  <c r="N566" i="2" s="1"/>
  <c r="M568" i="2"/>
  <c r="N568" i="2" s="1"/>
  <c r="M570" i="2"/>
  <c r="N570" i="2" s="1"/>
  <c r="M572" i="2"/>
  <c r="N572" i="2" s="1"/>
  <c r="M574" i="2"/>
  <c r="N574" i="2" s="1"/>
  <c r="M576" i="2"/>
  <c r="N576" i="2" s="1"/>
  <c r="M578" i="2"/>
  <c r="N578" i="2" s="1"/>
  <c r="M580" i="2"/>
  <c r="N580" i="2" s="1"/>
  <c r="M582" i="2"/>
  <c r="N582" i="2" s="1"/>
  <c r="M586" i="2"/>
  <c r="N586" i="2" s="1"/>
  <c r="M588" i="2"/>
  <c r="N588" i="2" s="1"/>
  <c r="M590" i="2"/>
  <c r="N590" i="2" s="1"/>
  <c r="M592" i="2"/>
  <c r="N592" i="2" s="1"/>
  <c r="M596" i="2"/>
  <c r="N596" i="2" s="1"/>
  <c r="M597" i="2"/>
  <c r="N597" i="2" s="1"/>
  <c r="M599" i="2"/>
  <c r="N599" i="2" s="1"/>
  <c r="M601" i="2"/>
  <c r="N601" i="2" s="1"/>
  <c r="M604" i="2"/>
  <c r="N604" i="2" s="1"/>
  <c r="M608" i="2"/>
  <c r="N608" i="2" s="1"/>
  <c r="M610" i="2"/>
  <c r="N610" i="2" s="1"/>
  <c r="M615" i="2"/>
  <c r="N615" i="2" s="1"/>
  <c r="M617" i="2"/>
  <c r="N617" i="2" s="1"/>
  <c r="M621" i="2"/>
  <c r="N621" i="2" s="1"/>
  <c r="M624" i="2"/>
  <c r="N624" i="2" s="1"/>
  <c r="M626" i="2"/>
  <c r="N626" i="2" s="1"/>
  <c r="M628" i="2"/>
  <c r="N628" i="2" s="1"/>
  <c r="M630" i="2"/>
  <c r="N630" i="2" s="1"/>
  <c r="M633" i="2"/>
  <c r="N633" i="2" s="1"/>
  <c r="M635" i="2"/>
  <c r="N635" i="2" s="1"/>
  <c r="M637" i="2"/>
  <c r="N637" i="2" s="1"/>
  <c r="M639" i="2"/>
  <c r="N639" i="2" s="1"/>
  <c r="M641" i="2"/>
  <c r="N641" i="2" s="1"/>
  <c r="M643" i="2"/>
  <c r="N643" i="2" s="1"/>
  <c r="M645" i="2"/>
  <c r="N645" i="2" s="1"/>
  <c r="M648" i="2"/>
  <c r="N648" i="2" s="1"/>
  <c r="M650" i="2"/>
  <c r="N650" i="2" s="1"/>
  <c r="M652" i="2"/>
  <c r="N652" i="2" s="1"/>
  <c r="M655" i="2"/>
  <c r="N655" i="2" s="1"/>
  <c r="M657" i="2"/>
  <c r="N657" i="2" s="1"/>
  <c r="M659" i="2"/>
  <c r="N659" i="2" s="1"/>
  <c r="M661" i="2"/>
  <c r="N661" i="2" s="1"/>
  <c r="M663" i="2"/>
  <c r="N663" i="2" s="1"/>
  <c r="M665" i="2"/>
  <c r="N665" i="2" s="1"/>
  <c r="M667" i="2"/>
  <c r="N667" i="2" s="1"/>
  <c r="M670" i="2"/>
  <c r="N670" i="2" s="1"/>
  <c r="M672" i="2"/>
  <c r="N672" i="2" s="1"/>
  <c r="M674" i="2"/>
  <c r="N674" i="2" s="1"/>
  <c r="M676" i="2"/>
  <c r="N676" i="2" s="1"/>
  <c r="M679" i="2"/>
  <c r="N679" i="2" s="1"/>
  <c r="M682" i="2"/>
  <c r="N682" i="2" s="1"/>
  <c r="M684" i="2"/>
  <c r="N684" i="2" s="1"/>
  <c r="M686" i="2"/>
  <c r="N686" i="2" s="1"/>
  <c r="M688" i="2"/>
  <c r="N688" i="2" s="1"/>
  <c r="M690" i="2"/>
  <c r="N690" i="2" s="1"/>
  <c r="M692" i="2"/>
  <c r="N692" i="2" s="1"/>
  <c r="M698" i="2"/>
  <c r="N698" i="2" s="1"/>
  <c r="M700" i="2"/>
  <c r="N700" i="2" s="1"/>
  <c r="M702" i="2"/>
  <c r="N702" i="2" s="1"/>
  <c r="M704" i="2"/>
  <c r="N704" i="2" s="1"/>
  <c r="O597" i="2"/>
  <c r="P597" i="2" s="1"/>
  <c r="O599" i="2"/>
  <c r="P599" i="2" s="1"/>
  <c r="O601" i="2"/>
  <c r="P601" i="2" s="1"/>
  <c r="O604" i="2"/>
  <c r="P604" i="2" s="1"/>
  <c r="O608" i="2"/>
  <c r="P608" i="2" s="1"/>
  <c r="O610" i="2"/>
  <c r="P610" i="2" s="1"/>
  <c r="O621" i="2"/>
  <c r="P621" i="2" s="1"/>
  <c r="O624" i="2"/>
  <c r="P624" i="2" s="1"/>
  <c r="O626" i="2"/>
  <c r="P626" i="2" s="1"/>
  <c r="O628" i="2"/>
  <c r="P628" i="2" s="1"/>
  <c r="O630" i="2"/>
  <c r="P630" i="2" s="1"/>
  <c r="O633" i="2"/>
  <c r="P633" i="2" s="1"/>
  <c r="O635" i="2"/>
  <c r="P635" i="2" s="1"/>
  <c r="O637" i="2"/>
  <c r="P637" i="2" s="1"/>
  <c r="O639" i="2"/>
  <c r="P639" i="2" s="1"/>
  <c r="O641" i="2"/>
  <c r="P641" i="2" s="1"/>
  <c r="O643" i="2"/>
  <c r="P643" i="2" s="1"/>
  <c r="O645" i="2"/>
  <c r="P645" i="2" s="1"/>
  <c r="O648" i="2"/>
  <c r="P648" i="2" s="1"/>
  <c r="O650" i="2"/>
  <c r="P650" i="2" s="1"/>
  <c r="O652" i="2"/>
  <c r="P652" i="2" s="1"/>
  <c r="O655" i="2"/>
  <c r="P655" i="2" s="1"/>
  <c r="O657" i="2"/>
  <c r="P657" i="2" s="1"/>
  <c r="O659" i="2"/>
  <c r="P659" i="2" s="1"/>
  <c r="O661" i="2"/>
  <c r="P661" i="2" s="1"/>
  <c r="O663" i="2"/>
  <c r="P663" i="2" s="1"/>
  <c r="O665" i="2"/>
  <c r="P665" i="2" s="1"/>
  <c r="O667" i="2"/>
  <c r="P667" i="2" s="1"/>
  <c r="O670" i="2"/>
  <c r="P670" i="2" s="1"/>
  <c r="O672" i="2"/>
  <c r="P672" i="2" s="1"/>
  <c r="O674" i="2"/>
  <c r="P674" i="2" s="1"/>
  <c r="O676" i="2"/>
  <c r="P676" i="2" s="1"/>
  <c r="O679" i="2"/>
  <c r="P679" i="2" s="1"/>
  <c r="O682" i="2"/>
  <c r="P682" i="2" s="1"/>
  <c r="O684" i="2"/>
  <c r="P684" i="2" s="1"/>
  <c r="O686" i="2"/>
  <c r="P686" i="2" s="1"/>
  <c r="O688" i="2"/>
  <c r="P688" i="2" s="1"/>
  <c r="O690" i="2"/>
  <c r="P690" i="2" s="1"/>
  <c r="O692" i="2"/>
  <c r="P692" i="2" s="1"/>
  <c r="O698" i="2"/>
  <c r="P698" i="2" s="1"/>
  <c r="O700" i="2"/>
  <c r="P700" i="2" s="1"/>
  <c r="O702" i="2"/>
  <c r="P702" i="2" s="1"/>
  <c r="O704" i="2"/>
  <c r="P704" i="2" s="1"/>
  <c r="M598" i="2"/>
  <c r="N598" i="2" s="1"/>
  <c r="M600" i="2"/>
  <c r="N600" i="2" s="1"/>
  <c r="M603" i="2"/>
  <c r="N603" i="2" s="1"/>
  <c r="M607" i="2"/>
  <c r="N607" i="2" s="1"/>
  <c r="M609" i="2"/>
  <c r="N609" i="2" s="1"/>
  <c r="M614" i="2"/>
  <c r="N614" i="2" s="1"/>
  <c r="M616" i="2"/>
  <c r="N616" i="2" s="1"/>
  <c r="M620" i="2"/>
  <c r="N620" i="2" s="1"/>
  <c r="M623" i="2"/>
  <c r="N623" i="2" s="1"/>
  <c r="M625" i="2"/>
  <c r="N625" i="2" s="1"/>
  <c r="M627" i="2"/>
  <c r="N627" i="2" s="1"/>
  <c r="M629" i="2"/>
  <c r="N629" i="2" s="1"/>
  <c r="M631" i="2"/>
  <c r="N631" i="2" s="1"/>
  <c r="M634" i="2"/>
  <c r="N634" i="2" s="1"/>
  <c r="M636" i="2"/>
  <c r="N636" i="2" s="1"/>
  <c r="M638" i="2"/>
  <c r="N638" i="2" s="1"/>
  <c r="M640" i="2"/>
  <c r="N640" i="2" s="1"/>
  <c r="M642" i="2"/>
  <c r="N642" i="2" s="1"/>
  <c r="M644" i="2"/>
  <c r="N644" i="2" s="1"/>
  <c r="M646" i="2"/>
  <c r="N646" i="2" s="1"/>
  <c r="M649" i="2"/>
  <c r="N649" i="2" s="1"/>
  <c r="M651" i="2"/>
  <c r="N651" i="2" s="1"/>
  <c r="M653" i="2"/>
  <c r="N653" i="2" s="1"/>
  <c r="M656" i="2"/>
  <c r="N656" i="2" s="1"/>
  <c r="M658" i="2"/>
  <c r="N658" i="2" s="1"/>
  <c r="M660" i="2"/>
  <c r="N660" i="2" s="1"/>
  <c r="M662" i="2"/>
  <c r="N662" i="2" s="1"/>
  <c r="M664" i="2"/>
  <c r="N664" i="2" s="1"/>
  <c r="M666" i="2"/>
  <c r="N666" i="2" s="1"/>
  <c r="M668" i="2"/>
  <c r="N668" i="2" s="1"/>
  <c r="M671" i="2"/>
  <c r="N671" i="2" s="1"/>
  <c r="M673" i="2"/>
  <c r="N673" i="2" s="1"/>
  <c r="M675" i="2"/>
  <c r="N675" i="2" s="1"/>
  <c r="M678" i="2"/>
  <c r="N678" i="2" s="1"/>
  <c r="M681" i="2"/>
  <c r="N681" i="2" s="1"/>
  <c r="M683" i="2"/>
  <c r="N683" i="2" s="1"/>
  <c r="M685" i="2"/>
  <c r="N685" i="2" s="1"/>
  <c r="M687" i="2"/>
  <c r="N687" i="2" s="1"/>
  <c r="M689" i="2"/>
  <c r="N689" i="2" s="1"/>
  <c r="M691" i="2"/>
  <c r="N691" i="2" s="1"/>
  <c r="M693" i="2"/>
  <c r="N693" i="2" s="1"/>
  <c r="M699" i="2"/>
  <c r="N699" i="2" s="1"/>
  <c r="M701" i="2"/>
  <c r="N701" i="2" s="1"/>
  <c r="M703" i="2"/>
  <c r="N703" i="2" s="1"/>
  <c r="M705" i="2"/>
  <c r="N705" i="2" s="1"/>
  <c r="O598" i="2"/>
  <c r="P598" i="2" s="1"/>
  <c r="O600" i="2"/>
  <c r="P600" i="2" s="1"/>
  <c r="O603" i="2"/>
  <c r="P603" i="2" s="1"/>
  <c r="O607" i="2"/>
  <c r="P607" i="2" s="1"/>
  <c r="O609" i="2"/>
  <c r="P609" i="2" s="1"/>
  <c r="O620" i="2"/>
  <c r="P620" i="2" s="1"/>
  <c r="O623" i="2"/>
  <c r="P623" i="2" s="1"/>
  <c r="O625" i="2"/>
  <c r="P625" i="2" s="1"/>
  <c r="O627" i="2"/>
  <c r="P627" i="2" s="1"/>
  <c r="O629" i="2"/>
  <c r="P629" i="2" s="1"/>
  <c r="O631" i="2"/>
  <c r="P631" i="2" s="1"/>
  <c r="O634" i="2"/>
  <c r="P634" i="2" s="1"/>
  <c r="O636" i="2"/>
  <c r="P636" i="2" s="1"/>
  <c r="O638" i="2"/>
  <c r="P638" i="2" s="1"/>
  <c r="O640" i="2"/>
  <c r="P640" i="2" s="1"/>
  <c r="O642" i="2"/>
  <c r="P642" i="2" s="1"/>
  <c r="O644" i="2"/>
  <c r="P644" i="2" s="1"/>
  <c r="O646" i="2"/>
  <c r="P646" i="2" s="1"/>
  <c r="O649" i="2"/>
  <c r="P649" i="2" s="1"/>
  <c r="O651" i="2"/>
  <c r="P651" i="2" s="1"/>
  <c r="O653" i="2"/>
  <c r="P653" i="2" s="1"/>
  <c r="O656" i="2"/>
  <c r="P656" i="2" s="1"/>
  <c r="O658" i="2"/>
  <c r="P658" i="2" s="1"/>
  <c r="O660" i="2"/>
  <c r="P660" i="2" s="1"/>
  <c r="O662" i="2"/>
  <c r="P662" i="2" s="1"/>
  <c r="O664" i="2"/>
  <c r="P664" i="2" s="1"/>
  <c r="O666" i="2"/>
  <c r="P666" i="2" s="1"/>
  <c r="O668" i="2"/>
  <c r="P668" i="2" s="1"/>
  <c r="O671" i="2"/>
  <c r="P671" i="2" s="1"/>
  <c r="O673" i="2"/>
  <c r="P673" i="2" s="1"/>
  <c r="O675" i="2"/>
  <c r="P675" i="2" s="1"/>
  <c r="O678" i="2"/>
  <c r="P678" i="2" s="1"/>
  <c r="O681" i="2"/>
  <c r="P681" i="2" s="1"/>
  <c r="O683" i="2"/>
  <c r="P683" i="2" s="1"/>
  <c r="O685" i="2"/>
  <c r="P685" i="2" s="1"/>
  <c r="O687" i="2"/>
  <c r="P687" i="2" s="1"/>
  <c r="O689" i="2"/>
  <c r="P689" i="2" s="1"/>
  <c r="O691" i="2"/>
  <c r="P691" i="2" s="1"/>
  <c r="O693" i="2"/>
  <c r="P693" i="2" s="1"/>
  <c r="O699" i="2"/>
  <c r="P699" i="2" s="1"/>
  <c r="O701" i="2"/>
  <c r="P701" i="2" s="1"/>
  <c r="O703" i="2"/>
  <c r="P703" i="2" s="1"/>
  <c r="O705" i="2"/>
  <c r="P705" i="2" s="1"/>
  <c r="O12" i="2"/>
  <c r="P12" i="2" s="1"/>
  <c r="M12" i="2"/>
  <c r="Q6" i="2"/>
  <c r="Q84" i="2" l="1"/>
  <c r="Q365" i="2"/>
  <c r="R365" i="2" s="1"/>
  <c r="N365" i="2"/>
  <c r="K560" i="2"/>
  <c r="L560" i="2" s="1"/>
  <c r="N560" i="2"/>
  <c r="Q16" i="2"/>
  <c r="Q50" i="2"/>
  <c r="Q55" i="2"/>
  <c r="Q59" i="2"/>
  <c r="Q64" i="2"/>
  <c r="Q68" i="2"/>
  <c r="Q73" i="2"/>
  <c r="Q77" i="2"/>
  <c r="Q102" i="2"/>
  <c r="Q108" i="2"/>
  <c r="Q112" i="2"/>
  <c r="Q116" i="2"/>
  <c r="Q120" i="2"/>
  <c r="Q124" i="2"/>
  <c r="Q128" i="2"/>
  <c r="Q132" i="2"/>
  <c r="Q136" i="2"/>
  <c r="Q140" i="2"/>
  <c r="Q144" i="2"/>
  <c r="Q388" i="2"/>
  <c r="Q392" i="2"/>
  <c r="Q396" i="2"/>
  <c r="Q402" i="2"/>
  <c r="Q406" i="2"/>
  <c r="Q411" i="2"/>
  <c r="Q415" i="2"/>
  <c r="Q420" i="2"/>
  <c r="Q424" i="2"/>
  <c r="Q428" i="2"/>
  <c r="Q433" i="2"/>
  <c r="Q437" i="2"/>
  <c r="Q441" i="2"/>
  <c r="Q445" i="2"/>
  <c r="Q449" i="2"/>
  <c r="Q453" i="2"/>
  <c r="Q459" i="2"/>
  <c r="Q463" i="2"/>
  <c r="Q467" i="2"/>
  <c r="Q471" i="2"/>
  <c r="Q475" i="2"/>
  <c r="Q537" i="2"/>
  <c r="Q541" i="2"/>
  <c r="Q572" i="2"/>
  <c r="Q576" i="2"/>
  <c r="Q580" i="2"/>
  <c r="Q586" i="2"/>
  <c r="Q590" i="2"/>
  <c r="Q596" i="2"/>
  <c r="Q600" i="2"/>
  <c r="Q607" i="2"/>
  <c r="Q620" i="2"/>
  <c r="Q625" i="2"/>
  <c r="Q629" i="2"/>
  <c r="Q634" i="2"/>
  <c r="Q638" i="2"/>
  <c r="Q642" i="2"/>
  <c r="Q646" i="2"/>
  <c r="Q651" i="2"/>
  <c r="Q656" i="2"/>
  <c r="Q660" i="2"/>
  <c r="Q664" i="2"/>
  <c r="Q668" i="2"/>
  <c r="Q673" i="2"/>
  <c r="Q678" i="2"/>
  <c r="Q683" i="2"/>
  <c r="Q687" i="2"/>
  <c r="Q699" i="2"/>
  <c r="Q432" i="2"/>
  <c r="Q474" i="2"/>
  <c r="Q579" i="2"/>
  <c r="Q624" i="2"/>
  <c r="Q659" i="2"/>
  <c r="Q690" i="2"/>
  <c r="Q301" i="2"/>
  <c r="Q333" i="2"/>
  <c r="Q380" i="2"/>
  <c r="Q529" i="2"/>
  <c r="Q23" i="2"/>
  <c r="Q148" i="2"/>
  <c r="Q152" i="2"/>
  <c r="Q156" i="2"/>
  <c r="Q160" i="2"/>
  <c r="Q165" i="2"/>
  <c r="Q169" i="2"/>
  <c r="Q173" i="2"/>
  <c r="Q177" i="2"/>
  <c r="Q182" i="2"/>
  <c r="Q186" i="2"/>
  <c r="Q190" i="2"/>
  <c r="Q194" i="2"/>
  <c r="Q198" i="2"/>
  <c r="Q203" i="2"/>
  <c r="Q207" i="2"/>
  <c r="Q211" i="2"/>
  <c r="Q215" i="2"/>
  <c r="Q219" i="2"/>
  <c r="Q224" i="2"/>
  <c r="Q228" i="2"/>
  <c r="Q232" i="2"/>
  <c r="Q236" i="2"/>
  <c r="Q240" i="2"/>
  <c r="Q245" i="2"/>
  <c r="Q249" i="2"/>
  <c r="Q253" i="2"/>
  <c r="Q258" i="2"/>
  <c r="Q263" i="2"/>
  <c r="Q268" i="2"/>
  <c r="Q273" i="2"/>
  <c r="Q280" i="2"/>
  <c r="Q284" i="2"/>
  <c r="Q290" i="2"/>
  <c r="Q295" i="2"/>
  <c r="Q298" i="2"/>
  <c r="Q480" i="2"/>
  <c r="Q484" i="2"/>
  <c r="Q488" i="2"/>
  <c r="Q492" i="2"/>
  <c r="Q545" i="2"/>
  <c r="Q691" i="2"/>
  <c r="Q703" i="2"/>
  <c r="Q692" i="2"/>
  <c r="Q704" i="2"/>
  <c r="Q405" i="2"/>
  <c r="Q462" i="2"/>
  <c r="Q589" i="2"/>
  <c r="Q655" i="2"/>
  <c r="Q376" i="2"/>
  <c r="Q29" i="2"/>
  <c r="Q37" i="2"/>
  <c r="Q42" i="2"/>
  <c r="Q47" i="2"/>
  <c r="Q302" i="2"/>
  <c r="Q305" i="2"/>
  <c r="Q309" i="2"/>
  <c r="Q313" i="2"/>
  <c r="Q318" i="2"/>
  <c r="Q322" i="2"/>
  <c r="Q326" i="2"/>
  <c r="Q330" i="2"/>
  <c r="Q334" i="2"/>
  <c r="Q338" i="2"/>
  <c r="Q343" i="2"/>
  <c r="Q347" i="2"/>
  <c r="Q354" i="2"/>
  <c r="Q358" i="2"/>
  <c r="Q363" i="2"/>
  <c r="Q369" i="2"/>
  <c r="Q373" i="2"/>
  <c r="Q377" i="2"/>
  <c r="Q381" i="2"/>
  <c r="Q385" i="2"/>
  <c r="Q496" i="2"/>
  <c r="Q500" i="2"/>
  <c r="Q504" i="2"/>
  <c r="Q509" i="2"/>
  <c r="Q513" i="2"/>
  <c r="Q517" i="2"/>
  <c r="Q522" i="2"/>
  <c r="Q526" i="2"/>
  <c r="Q530" i="2"/>
  <c r="Q534" i="2"/>
  <c r="Q549" i="2"/>
  <c r="Q565" i="2"/>
  <c r="Q569" i="2"/>
  <c r="Q700" i="2"/>
  <c r="Q410" i="2"/>
  <c r="Q470" i="2"/>
  <c r="Q628" i="2"/>
  <c r="Q682" i="2"/>
  <c r="Q325" i="2"/>
  <c r="Q495" i="2"/>
  <c r="Q548" i="2"/>
  <c r="Q13" i="2"/>
  <c r="Q51" i="2"/>
  <c r="Q56" i="2"/>
  <c r="Q60" i="2"/>
  <c r="Q65" i="2"/>
  <c r="Q69" i="2"/>
  <c r="Q74" i="2"/>
  <c r="Q78" i="2"/>
  <c r="Q109" i="2"/>
  <c r="Q113" i="2"/>
  <c r="Q117" i="2"/>
  <c r="Q121" i="2"/>
  <c r="Q125" i="2"/>
  <c r="Q129" i="2"/>
  <c r="Q133" i="2"/>
  <c r="Q137" i="2"/>
  <c r="Q141" i="2"/>
  <c r="Q145" i="2"/>
  <c r="Q389" i="2"/>
  <c r="Q393" i="2"/>
  <c r="Q397" i="2"/>
  <c r="Q403" i="2"/>
  <c r="Q407" i="2"/>
  <c r="Q412" i="2"/>
  <c r="Q416" i="2"/>
  <c r="Q421" i="2"/>
  <c r="Q425" i="2"/>
  <c r="Q429" i="2"/>
  <c r="Q434" i="2"/>
  <c r="Q438" i="2"/>
  <c r="Q442" i="2"/>
  <c r="Q446" i="2"/>
  <c r="Q450" i="2"/>
  <c r="Q454" i="2"/>
  <c r="Q460" i="2"/>
  <c r="Q464" i="2"/>
  <c r="Q468" i="2"/>
  <c r="Q472" i="2"/>
  <c r="Q476" i="2"/>
  <c r="Q538" i="2"/>
  <c r="Q542" i="2"/>
  <c r="Q573" i="2"/>
  <c r="Q577" i="2"/>
  <c r="Q581" i="2"/>
  <c r="Q587" i="2"/>
  <c r="Q591" i="2"/>
  <c r="Q597" i="2"/>
  <c r="Q601" i="2"/>
  <c r="Q608" i="2"/>
  <c r="Q621" i="2"/>
  <c r="Q626" i="2"/>
  <c r="Q630" i="2"/>
  <c r="Q635" i="2"/>
  <c r="Q639" i="2"/>
  <c r="Q643" i="2"/>
  <c r="Q648" i="2"/>
  <c r="Q652" i="2"/>
  <c r="Q657" i="2"/>
  <c r="Q661" i="2"/>
  <c r="Q665" i="2"/>
  <c r="Q670" i="2"/>
  <c r="Q674" i="2"/>
  <c r="Q679" i="2"/>
  <c r="Q684" i="2"/>
  <c r="Q688" i="2"/>
  <c r="Q546" i="2"/>
  <c r="Q54" i="2"/>
  <c r="Q440" i="2"/>
  <c r="Q604" i="2"/>
  <c r="Q645" i="2"/>
  <c r="Q676" i="2"/>
  <c r="Q368" i="2"/>
  <c r="Q568" i="2"/>
  <c r="Q17" i="2"/>
  <c r="Q26" i="2"/>
  <c r="Q149" i="2"/>
  <c r="Q153" i="2"/>
  <c r="Q157" i="2"/>
  <c r="Q161" i="2"/>
  <c r="Q166" i="2"/>
  <c r="Q170" i="2"/>
  <c r="Q174" i="2"/>
  <c r="Q179" i="2"/>
  <c r="Q183" i="2"/>
  <c r="Q187" i="2"/>
  <c r="Q191" i="2"/>
  <c r="Q195" i="2"/>
  <c r="Q199" i="2"/>
  <c r="Q204" i="2"/>
  <c r="Q208" i="2"/>
  <c r="Q212" i="2"/>
  <c r="Q216" i="2"/>
  <c r="Q220" i="2"/>
  <c r="Q225" i="2"/>
  <c r="Q229" i="2"/>
  <c r="Q233" i="2"/>
  <c r="Q237" i="2"/>
  <c r="Q241" i="2"/>
  <c r="Q246" i="2"/>
  <c r="Q250" i="2"/>
  <c r="Q254" i="2"/>
  <c r="Q259" i="2"/>
  <c r="Q264" i="2"/>
  <c r="Q270" i="2"/>
  <c r="Q274" i="2"/>
  <c r="Q281" i="2"/>
  <c r="Q286" i="2"/>
  <c r="Q292" i="2"/>
  <c r="Q299" i="2"/>
  <c r="Q481" i="2"/>
  <c r="Q485" i="2"/>
  <c r="Q489" i="2"/>
  <c r="Q58" i="2"/>
  <c r="Q391" i="2"/>
  <c r="Q414" i="2"/>
  <c r="Q436" i="2"/>
  <c r="Q456" i="2"/>
  <c r="Q599" i="2"/>
  <c r="Q633" i="2"/>
  <c r="Q663" i="2"/>
  <c r="Q321" i="2"/>
  <c r="Q346" i="2"/>
  <c r="Q508" i="2"/>
  <c r="Q34" i="2"/>
  <c r="Q38" i="2"/>
  <c r="Q43" i="2"/>
  <c r="Q48" i="2"/>
  <c r="Q303" i="2"/>
  <c r="Q306" i="2"/>
  <c r="Q310" i="2"/>
  <c r="Q315" i="2"/>
  <c r="Q319" i="2"/>
  <c r="Q323" i="2"/>
  <c r="Q327" i="2"/>
  <c r="Q331" i="2"/>
  <c r="Q335" i="2"/>
  <c r="Q340" i="2"/>
  <c r="Q344" i="2"/>
  <c r="Q348" i="2"/>
  <c r="Q355" i="2"/>
  <c r="Q360" i="2"/>
  <c r="Q364" i="2"/>
  <c r="Q370" i="2"/>
  <c r="Q374" i="2"/>
  <c r="Q378" i="2"/>
  <c r="Q382" i="2"/>
  <c r="Q386" i="2"/>
  <c r="Q493" i="2"/>
  <c r="Q497" i="2"/>
  <c r="Q501" i="2"/>
  <c r="Q505" i="2"/>
  <c r="Q510" i="2"/>
  <c r="Q514" i="2"/>
  <c r="Q518" i="2"/>
  <c r="Q523" i="2"/>
  <c r="Q527" i="2"/>
  <c r="Q531" i="2"/>
  <c r="Q535" i="2"/>
  <c r="Q550" i="2"/>
  <c r="Q562" i="2"/>
  <c r="Q566" i="2"/>
  <c r="Q570" i="2"/>
  <c r="Q693" i="2"/>
  <c r="Q701" i="2"/>
  <c r="Q63" i="2"/>
  <c r="Q67" i="2"/>
  <c r="Q72" i="2"/>
  <c r="Q76" i="2"/>
  <c r="Q83" i="2"/>
  <c r="Q107" i="2"/>
  <c r="Q111" i="2"/>
  <c r="Q115" i="2"/>
  <c r="Q119" i="2"/>
  <c r="Q123" i="2"/>
  <c r="Q127" i="2"/>
  <c r="Q131" i="2"/>
  <c r="Q135" i="2"/>
  <c r="Q143" i="2"/>
  <c r="Q395" i="2"/>
  <c r="Q418" i="2"/>
  <c r="Q444" i="2"/>
  <c r="Q466" i="2"/>
  <c r="Q575" i="2"/>
  <c r="Q595" i="2"/>
  <c r="Q610" i="2"/>
  <c r="Q637" i="2"/>
  <c r="Q667" i="2"/>
  <c r="Q312" i="2"/>
  <c r="Q337" i="2"/>
  <c r="Q384" i="2"/>
  <c r="Q503" i="2"/>
  <c r="Q520" i="2"/>
  <c r="Q14" i="2"/>
  <c r="Q53" i="2"/>
  <c r="Q57" i="2"/>
  <c r="Q62" i="2"/>
  <c r="Q66" i="2"/>
  <c r="Q71" i="2"/>
  <c r="Q75" i="2"/>
  <c r="Q79" i="2"/>
  <c r="Q110" i="2"/>
  <c r="Q114" i="2"/>
  <c r="Q122" i="2"/>
  <c r="Q126" i="2"/>
  <c r="Q134" i="2"/>
  <c r="Q138" i="2"/>
  <c r="Q142" i="2"/>
  <c r="Q146" i="2"/>
  <c r="Q296" i="2"/>
  <c r="Q390" i="2"/>
  <c r="Q394" i="2"/>
  <c r="Q398" i="2"/>
  <c r="Q404" i="2"/>
  <c r="Q409" i="2"/>
  <c r="Q413" i="2"/>
  <c r="Q417" i="2"/>
  <c r="Q422" i="2"/>
  <c r="Q426" i="2"/>
  <c r="Q431" i="2"/>
  <c r="Q435" i="2"/>
  <c r="Q439" i="2"/>
  <c r="Q443" i="2"/>
  <c r="Q447" i="2"/>
  <c r="Q451" i="2"/>
  <c r="Q455" i="2"/>
  <c r="Q461" i="2"/>
  <c r="Q465" i="2"/>
  <c r="Q469" i="2"/>
  <c r="Q473" i="2"/>
  <c r="Q539" i="2"/>
  <c r="Q543" i="2"/>
  <c r="Q574" i="2"/>
  <c r="Q578" i="2"/>
  <c r="Q582" i="2"/>
  <c r="Q588" i="2"/>
  <c r="Q592" i="2"/>
  <c r="Q598" i="2"/>
  <c r="Q603" i="2"/>
  <c r="Q609" i="2"/>
  <c r="Q623" i="2"/>
  <c r="Q627" i="2"/>
  <c r="Q631" i="2"/>
  <c r="Q636" i="2"/>
  <c r="Q640" i="2"/>
  <c r="Q644" i="2"/>
  <c r="Q649" i="2"/>
  <c r="Q653" i="2"/>
  <c r="Q658" i="2"/>
  <c r="Q662" i="2"/>
  <c r="Q666" i="2"/>
  <c r="Q671" i="2"/>
  <c r="Q675" i="2"/>
  <c r="Q681" i="2"/>
  <c r="Q685" i="2"/>
  <c r="Q689" i="2"/>
  <c r="Q15" i="2"/>
  <c r="Q401" i="2"/>
  <c r="Q427" i="2"/>
  <c r="Q452" i="2"/>
  <c r="Q672" i="2"/>
  <c r="Q308" i="2"/>
  <c r="Q353" i="2"/>
  <c r="Q516" i="2"/>
  <c r="Q19" i="2"/>
  <c r="Q27" i="2"/>
  <c r="Q150" i="2"/>
  <c r="Q158" i="2"/>
  <c r="Q163" i="2"/>
  <c r="Q167" i="2"/>
  <c r="Q171" i="2"/>
  <c r="Q175" i="2"/>
  <c r="Q180" i="2"/>
  <c r="Q184" i="2"/>
  <c r="Q188" i="2"/>
  <c r="Q192" i="2"/>
  <c r="Q196" i="2"/>
  <c r="Q201" i="2"/>
  <c r="Q205" i="2"/>
  <c r="Q209" i="2"/>
  <c r="Q213" i="2"/>
  <c r="Q217" i="2"/>
  <c r="Q221" i="2"/>
  <c r="Q226" i="2"/>
  <c r="Q230" i="2"/>
  <c r="Q234" i="2"/>
  <c r="Q238" i="2"/>
  <c r="Q242" i="2"/>
  <c r="Q247" i="2"/>
  <c r="Q251" i="2"/>
  <c r="Q255" i="2"/>
  <c r="Q260" i="2"/>
  <c r="Q266" i="2"/>
  <c r="Q271" i="2"/>
  <c r="Q278" i="2"/>
  <c r="Q282" i="2"/>
  <c r="Q287" i="2"/>
  <c r="Q293" i="2"/>
  <c r="Q478" i="2"/>
  <c r="Q482" i="2"/>
  <c r="Q486" i="2"/>
  <c r="Q490" i="2"/>
  <c r="Q547" i="2"/>
  <c r="Q705" i="2"/>
  <c r="Q423" i="2"/>
  <c r="Q540" i="2"/>
  <c r="Q585" i="2"/>
  <c r="Q641" i="2"/>
  <c r="Q686" i="2"/>
  <c r="Q357" i="2"/>
  <c r="Q512" i="2"/>
  <c r="Q35" i="2"/>
  <c r="Q40" i="2"/>
  <c r="Q44" i="2"/>
  <c r="Q49" i="2"/>
  <c r="Q300" i="2"/>
  <c r="Q304" i="2"/>
  <c r="Q307" i="2"/>
  <c r="Q311" i="2"/>
  <c r="Q316" i="2"/>
  <c r="Q320" i="2"/>
  <c r="Q324" i="2"/>
  <c r="Q328" i="2"/>
  <c r="Q332" i="2"/>
  <c r="Q336" i="2"/>
  <c r="Q341" i="2"/>
  <c r="Q345" i="2"/>
  <c r="Q352" i="2"/>
  <c r="Q356" i="2"/>
  <c r="Q361" i="2"/>
  <c r="Q367" i="2"/>
  <c r="Q371" i="2"/>
  <c r="Q375" i="2"/>
  <c r="Q379" i="2"/>
  <c r="Q383" i="2"/>
  <c r="Q387" i="2"/>
  <c r="Q494" i="2"/>
  <c r="Q498" i="2"/>
  <c r="Q502" i="2"/>
  <c r="Q506" i="2"/>
  <c r="Q511" i="2"/>
  <c r="Q515" i="2"/>
  <c r="Q519" i="2"/>
  <c r="Q524" i="2"/>
  <c r="Q528" i="2"/>
  <c r="Q532" i="2"/>
  <c r="Q536" i="2"/>
  <c r="Q563" i="2"/>
  <c r="Q567" i="2"/>
  <c r="Q571" i="2"/>
  <c r="Q448" i="2"/>
  <c r="Q650" i="2"/>
  <c r="Q362" i="2"/>
  <c r="Q533" i="2"/>
  <c r="Q22" i="2"/>
  <c r="Q147" i="2"/>
  <c r="Q151" i="2"/>
  <c r="Q155" i="2"/>
  <c r="Q159" i="2"/>
  <c r="Q164" i="2"/>
  <c r="Q168" i="2"/>
  <c r="Q172" i="2"/>
  <c r="Q176" i="2"/>
  <c r="Q181" i="2"/>
  <c r="Q185" i="2"/>
  <c r="Q189" i="2"/>
  <c r="Q193" i="2"/>
  <c r="Q197" i="2"/>
  <c r="Q202" i="2"/>
  <c r="Q206" i="2"/>
  <c r="Q210" i="2"/>
  <c r="Q214" i="2"/>
  <c r="Q218" i="2"/>
  <c r="Q223" i="2"/>
  <c r="Q227" i="2"/>
  <c r="Q231" i="2"/>
  <c r="Q235" i="2"/>
  <c r="Q239" i="2"/>
  <c r="Q243" i="2"/>
  <c r="Q248" i="2"/>
  <c r="Q252" i="2"/>
  <c r="Q256" i="2"/>
  <c r="Q262" i="2"/>
  <c r="Q267" i="2"/>
  <c r="Q272" i="2"/>
  <c r="Q279" i="2"/>
  <c r="Q283" i="2"/>
  <c r="Q289" i="2"/>
  <c r="Q294" i="2"/>
  <c r="Q297" i="2"/>
  <c r="Q479" i="2"/>
  <c r="Q483" i="2"/>
  <c r="Q487" i="2"/>
  <c r="Q491" i="2"/>
  <c r="Q544" i="2"/>
  <c r="Q698" i="2"/>
  <c r="Q702" i="2"/>
  <c r="Q28" i="2"/>
  <c r="Q36" i="2"/>
  <c r="Q41" i="2"/>
  <c r="Q46" i="2"/>
  <c r="Q317" i="2"/>
  <c r="Q329" i="2"/>
  <c r="Q342" i="2"/>
  <c r="Q372" i="2"/>
  <c r="Q499" i="2"/>
  <c r="Q525" i="2"/>
  <c r="Q564" i="2"/>
  <c r="Q12" i="2"/>
  <c r="R12" i="2" s="1"/>
  <c r="N12" i="2"/>
  <c r="K365" i="2" l="1"/>
  <c r="L365" i="2" s="1"/>
  <c r="K84" i="2"/>
  <c r="L84" i="2" s="1"/>
  <c r="R84" i="2"/>
  <c r="R563" i="2"/>
  <c r="K563" i="2"/>
  <c r="L563" i="2" s="1"/>
  <c r="K93" i="2"/>
  <c r="L93" i="2" s="1"/>
  <c r="R468" i="2"/>
  <c r="K468" i="2"/>
  <c r="L468" i="2" s="1"/>
  <c r="R646" i="2"/>
  <c r="K646" i="2"/>
  <c r="L646" i="2" s="1"/>
  <c r="R159" i="2"/>
  <c r="K159" i="2"/>
  <c r="L159" i="2" s="1"/>
  <c r="R543" i="2"/>
  <c r="K543" i="2"/>
  <c r="L543" i="2" s="1"/>
  <c r="R315" i="2"/>
  <c r="K315" i="2"/>
  <c r="L315" i="2" s="1"/>
  <c r="R412" i="2"/>
  <c r="K412" i="2"/>
  <c r="L412" i="2" s="1"/>
  <c r="R565" i="2"/>
  <c r="K565" i="2"/>
  <c r="L565" i="2" s="1"/>
  <c r="R334" i="2"/>
  <c r="K334" i="2"/>
  <c r="L334" i="2" s="1"/>
  <c r="R253" i="2"/>
  <c r="K253" i="2"/>
  <c r="L253" i="2" s="1"/>
  <c r="R491" i="2"/>
  <c r="K491" i="2"/>
  <c r="L491" i="2" s="1"/>
  <c r="R155" i="2"/>
  <c r="K155" i="2"/>
  <c r="L155" i="2" s="1"/>
  <c r="R536" i="2"/>
  <c r="K536" i="2"/>
  <c r="L536" i="2" s="1"/>
  <c r="R383" i="2"/>
  <c r="K383" i="2"/>
  <c r="L383" i="2" s="1"/>
  <c r="R328" i="2"/>
  <c r="K328" i="2"/>
  <c r="L328" i="2" s="1"/>
  <c r="R512" i="2"/>
  <c r="K512" i="2"/>
  <c r="L512" i="2" s="1"/>
  <c r="R478" i="2"/>
  <c r="K478" i="2"/>
  <c r="L478" i="2" s="1"/>
  <c r="R238" i="2"/>
  <c r="K238" i="2"/>
  <c r="L238" i="2" s="1"/>
  <c r="R188" i="2"/>
  <c r="K188" i="2"/>
  <c r="L188" i="2" s="1"/>
  <c r="K557" i="2"/>
  <c r="L557" i="2" s="1"/>
  <c r="R681" i="2"/>
  <c r="K681" i="2"/>
  <c r="L681" i="2" s="1"/>
  <c r="R627" i="2"/>
  <c r="K627" i="2"/>
  <c r="L627" i="2" s="1"/>
  <c r="R539" i="2"/>
  <c r="K539" i="2"/>
  <c r="L539" i="2" s="1"/>
  <c r="R426" i="2"/>
  <c r="K426" i="2"/>
  <c r="L426" i="2" s="1"/>
  <c r="R138" i="2"/>
  <c r="K138" i="2"/>
  <c r="L138" i="2" s="1"/>
  <c r="R75" i="2"/>
  <c r="K75" i="2"/>
  <c r="L75" i="2" s="1"/>
  <c r="R667" i="2"/>
  <c r="K667" i="2"/>
  <c r="L667" i="2" s="1"/>
  <c r="R131" i="2"/>
  <c r="K131" i="2"/>
  <c r="L131" i="2" s="1"/>
  <c r="R67" i="2"/>
  <c r="K67" i="2"/>
  <c r="L67" i="2" s="1"/>
  <c r="R518" i="2"/>
  <c r="K518" i="2"/>
  <c r="L518" i="2" s="1"/>
  <c r="R364" i="2"/>
  <c r="K364" i="2"/>
  <c r="L364" i="2" s="1"/>
  <c r="R310" i="2"/>
  <c r="K310" i="2"/>
  <c r="L310" i="2" s="1"/>
  <c r="R599" i="2"/>
  <c r="K599" i="2"/>
  <c r="L599" i="2" s="1"/>
  <c r="R281" i="2"/>
  <c r="K281" i="2"/>
  <c r="L281" i="2" s="1"/>
  <c r="R225" i="2"/>
  <c r="K225" i="2"/>
  <c r="L225" i="2" s="1"/>
  <c r="K174" i="2"/>
  <c r="L174" i="2" s="1"/>
  <c r="R174" i="2"/>
  <c r="R645" i="2"/>
  <c r="K645" i="2"/>
  <c r="L645" i="2" s="1"/>
  <c r="R657" i="2"/>
  <c r="K657" i="2"/>
  <c r="L657" i="2" s="1"/>
  <c r="R597" i="2"/>
  <c r="K597" i="2"/>
  <c r="L597" i="2" s="1"/>
  <c r="R460" i="2"/>
  <c r="K460" i="2"/>
  <c r="L460" i="2" s="1"/>
  <c r="R407" i="2"/>
  <c r="K407" i="2"/>
  <c r="L407" i="2" s="1"/>
  <c r="R117" i="2"/>
  <c r="K117" i="2"/>
  <c r="L117" i="2" s="1"/>
  <c r="R51" i="2"/>
  <c r="K51" i="2"/>
  <c r="L51" i="2" s="1"/>
  <c r="K559" i="2"/>
  <c r="L559" i="2" s="1"/>
  <c r="R385" i="2"/>
  <c r="K385" i="2"/>
  <c r="L385" i="2" s="1"/>
  <c r="R330" i="2"/>
  <c r="K330" i="2"/>
  <c r="L330" i="2" s="1"/>
  <c r="R376" i="2"/>
  <c r="K376" i="2"/>
  <c r="L376" i="2" s="1"/>
  <c r="R484" i="2"/>
  <c r="K484" i="2"/>
  <c r="L484" i="2" s="1"/>
  <c r="R249" i="2"/>
  <c r="K249" i="2"/>
  <c r="L249" i="2" s="1"/>
  <c r="R198" i="2"/>
  <c r="K198" i="2"/>
  <c r="L198" i="2" s="1"/>
  <c r="R148" i="2"/>
  <c r="K148" i="2"/>
  <c r="L148" i="2" s="1"/>
  <c r="R699" i="2"/>
  <c r="K699" i="2"/>
  <c r="L699" i="2" s="1"/>
  <c r="R638" i="2"/>
  <c r="K638" i="2"/>
  <c r="L638" i="2" s="1"/>
  <c r="R576" i="2"/>
  <c r="K576" i="2"/>
  <c r="L576" i="2" s="1"/>
  <c r="R441" i="2"/>
  <c r="K441" i="2"/>
  <c r="L441" i="2" s="1"/>
  <c r="R388" i="2"/>
  <c r="K388" i="2"/>
  <c r="L388" i="2" s="1"/>
  <c r="K95" i="2"/>
  <c r="L95" i="2" s="1"/>
  <c r="R40" i="2"/>
  <c r="K40" i="2"/>
  <c r="L40" i="2" s="1"/>
  <c r="R374" i="2"/>
  <c r="K374" i="2"/>
  <c r="L374" i="2" s="1"/>
  <c r="R569" i="2"/>
  <c r="K569" i="2"/>
  <c r="L569" i="2" s="1"/>
  <c r="R396" i="2"/>
  <c r="K396" i="2"/>
  <c r="L396" i="2" s="1"/>
  <c r="R482" i="2"/>
  <c r="K482" i="2"/>
  <c r="L482" i="2" s="1"/>
  <c r="R135" i="2"/>
  <c r="K135" i="2"/>
  <c r="L135" i="2" s="1"/>
  <c r="R464" i="2"/>
  <c r="K464" i="2"/>
  <c r="L464" i="2" s="1"/>
  <c r="R203" i="2"/>
  <c r="K203" i="2"/>
  <c r="L203" i="2" s="1"/>
  <c r="R342" i="2"/>
  <c r="K342" i="2"/>
  <c r="L342" i="2" s="1"/>
  <c r="R202" i="2"/>
  <c r="K202" i="2"/>
  <c r="L202" i="2" s="1"/>
  <c r="R151" i="2"/>
  <c r="K151" i="2"/>
  <c r="L151" i="2" s="1"/>
  <c r="R532" i="2"/>
  <c r="K532" i="2"/>
  <c r="L532" i="2" s="1"/>
  <c r="R379" i="2"/>
  <c r="K379" i="2"/>
  <c r="L379" i="2" s="1"/>
  <c r="R324" i="2"/>
  <c r="K324" i="2"/>
  <c r="L324" i="2" s="1"/>
  <c r="R357" i="2"/>
  <c r="K357" i="2"/>
  <c r="L357" i="2" s="1"/>
  <c r="R293" i="2"/>
  <c r="K293" i="2"/>
  <c r="L293" i="2" s="1"/>
  <c r="R234" i="2"/>
  <c r="K234" i="2"/>
  <c r="L234" i="2" s="1"/>
  <c r="R184" i="2"/>
  <c r="K184" i="2"/>
  <c r="L184" i="2" s="1"/>
  <c r="R516" i="2"/>
  <c r="K516" i="2"/>
  <c r="L516" i="2" s="1"/>
  <c r="R675" i="2"/>
  <c r="K675" i="2"/>
  <c r="L675" i="2" s="1"/>
  <c r="R623" i="2"/>
  <c r="K623" i="2"/>
  <c r="L623" i="2" s="1"/>
  <c r="R473" i="2"/>
  <c r="K473" i="2"/>
  <c r="L473" i="2" s="1"/>
  <c r="R422" i="2"/>
  <c r="K422" i="2"/>
  <c r="L422" i="2" s="1"/>
  <c r="R134" i="2"/>
  <c r="K134" i="2"/>
  <c r="L134" i="2" s="1"/>
  <c r="R71" i="2"/>
  <c r="K71" i="2"/>
  <c r="L71" i="2" s="1"/>
  <c r="R637" i="2"/>
  <c r="K637" i="2"/>
  <c r="L637" i="2" s="1"/>
  <c r="R127" i="2"/>
  <c r="K127" i="2"/>
  <c r="L127" i="2" s="1"/>
  <c r="R63" i="2"/>
  <c r="K63" i="2"/>
  <c r="L63" i="2" s="1"/>
  <c r="K514" i="2"/>
  <c r="L514" i="2" s="1"/>
  <c r="R514" i="2"/>
  <c r="R360" i="2"/>
  <c r="K360" i="2"/>
  <c r="L360" i="2" s="1"/>
  <c r="R306" i="2"/>
  <c r="K306" i="2"/>
  <c r="L306" i="2" s="1"/>
  <c r="R456" i="2"/>
  <c r="K456" i="2"/>
  <c r="L456" i="2" s="1"/>
  <c r="R274" i="2"/>
  <c r="K274" i="2"/>
  <c r="L274" i="2" s="1"/>
  <c r="R220" i="2"/>
  <c r="K220" i="2"/>
  <c r="L220" i="2" s="1"/>
  <c r="R170" i="2"/>
  <c r="K170" i="2"/>
  <c r="L170" i="2" s="1"/>
  <c r="R604" i="2"/>
  <c r="K604" i="2"/>
  <c r="L604" i="2" s="1"/>
  <c r="R652" i="2"/>
  <c r="K652" i="2"/>
  <c r="L652" i="2" s="1"/>
  <c r="R591" i="2"/>
  <c r="K591" i="2"/>
  <c r="L591" i="2" s="1"/>
  <c r="R454" i="2"/>
  <c r="K454" i="2"/>
  <c r="L454" i="2" s="1"/>
  <c r="R403" i="2"/>
  <c r="K403" i="2"/>
  <c r="L403" i="2" s="1"/>
  <c r="R113" i="2"/>
  <c r="K113" i="2"/>
  <c r="L113" i="2" s="1"/>
  <c r="R13" i="2"/>
  <c r="K13" i="2"/>
  <c r="L13" i="2" s="1"/>
  <c r="R549" i="2"/>
  <c r="K549" i="2"/>
  <c r="L549" i="2" s="1"/>
  <c r="R381" i="2"/>
  <c r="K381" i="2"/>
  <c r="L381" i="2" s="1"/>
  <c r="R326" i="2"/>
  <c r="K326" i="2"/>
  <c r="L326" i="2" s="1"/>
  <c r="R655" i="2"/>
  <c r="K655" i="2"/>
  <c r="L655" i="2" s="1"/>
  <c r="R480" i="2"/>
  <c r="K480" i="2"/>
  <c r="L480" i="2" s="1"/>
  <c r="R245" i="2"/>
  <c r="K245" i="2"/>
  <c r="L245" i="2" s="1"/>
  <c r="R194" i="2"/>
  <c r="K194" i="2"/>
  <c r="L194" i="2" s="1"/>
  <c r="R23" i="2"/>
  <c r="K23" i="2"/>
  <c r="L23" i="2" s="1"/>
  <c r="R687" i="2"/>
  <c r="K687" i="2"/>
  <c r="L687" i="2" s="1"/>
  <c r="R634" i="2"/>
  <c r="K634" i="2"/>
  <c r="L634" i="2" s="1"/>
  <c r="R572" i="2"/>
  <c r="K572" i="2"/>
  <c r="L572" i="2" s="1"/>
  <c r="R437" i="2"/>
  <c r="K437" i="2"/>
  <c r="L437" i="2" s="1"/>
  <c r="R144" i="2"/>
  <c r="K144" i="2"/>
  <c r="L144" i="2" s="1"/>
  <c r="K91" i="2"/>
  <c r="L91" i="2" s="1"/>
  <c r="R196" i="2"/>
  <c r="K196" i="2"/>
  <c r="L196" i="2" s="1"/>
  <c r="R527" i="2"/>
  <c r="K527" i="2"/>
  <c r="L527" i="2" s="1"/>
  <c r="K416" i="2"/>
  <c r="L416" i="2" s="1"/>
  <c r="R416" i="2"/>
  <c r="R258" i="2"/>
  <c r="K258" i="2"/>
  <c r="L258" i="2" s="1"/>
  <c r="R192" i="2"/>
  <c r="K192" i="2"/>
  <c r="L192" i="2" s="1"/>
  <c r="R179" i="2"/>
  <c r="K179" i="2"/>
  <c r="L179" i="2" s="1"/>
  <c r="R102" i="2"/>
  <c r="K102" i="2"/>
  <c r="L102" i="2" s="1"/>
  <c r="R329" i="2"/>
  <c r="K329" i="2"/>
  <c r="L329" i="2" s="1"/>
  <c r="R197" i="2"/>
  <c r="K197" i="2"/>
  <c r="L197" i="2" s="1"/>
  <c r="R147" i="2"/>
  <c r="K147" i="2"/>
  <c r="L147" i="2" s="1"/>
  <c r="R528" i="2"/>
  <c r="K528" i="2"/>
  <c r="L528" i="2" s="1"/>
  <c r="R375" i="2"/>
  <c r="K375" i="2"/>
  <c r="L375" i="2" s="1"/>
  <c r="R320" i="2"/>
  <c r="K320" i="2"/>
  <c r="L320" i="2" s="1"/>
  <c r="R686" i="2"/>
  <c r="K686" i="2"/>
  <c r="L686" i="2" s="1"/>
  <c r="R287" i="2"/>
  <c r="K287" i="2"/>
  <c r="L287" i="2" s="1"/>
  <c r="R230" i="2"/>
  <c r="K230" i="2"/>
  <c r="L230" i="2" s="1"/>
  <c r="R180" i="2"/>
  <c r="K180" i="2"/>
  <c r="L180" i="2" s="1"/>
  <c r="R353" i="2"/>
  <c r="K353" i="2"/>
  <c r="L353" i="2" s="1"/>
  <c r="R671" i="2"/>
  <c r="K671" i="2"/>
  <c r="L671" i="2" s="1"/>
  <c r="K616" i="2"/>
  <c r="L616" i="2" s="1"/>
  <c r="R469" i="2"/>
  <c r="K469" i="2"/>
  <c r="L469" i="2" s="1"/>
  <c r="R417" i="2"/>
  <c r="K417" i="2"/>
  <c r="L417" i="2" s="1"/>
  <c r="R66" i="2"/>
  <c r="K66" i="2"/>
  <c r="L66" i="2" s="1"/>
  <c r="R610" i="2"/>
  <c r="K610" i="2"/>
  <c r="L610" i="2" s="1"/>
  <c r="R123" i="2"/>
  <c r="K123" i="2"/>
  <c r="L123" i="2" s="1"/>
  <c r="R701" i="2"/>
  <c r="K701" i="2"/>
  <c r="L701" i="2" s="1"/>
  <c r="R510" i="2"/>
  <c r="K510" i="2"/>
  <c r="L510" i="2" s="1"/>
  <c r="R355" i="2"/>
  <c r="K355" i="2"/>
  <c r="L355" i="2" s="1"/>
  <c r="R303" i="2"/>
  <c r="K303" i="2"/>
  <c r="L303" i="2" s="1"/>
  <c r="R436" i="2"/>
  <c r="K436" i="2"/>
  <c r="L436" i="2" s="1"/>
  <c r="R270" i="2"/>
  <c r="K270" i="2"/>
  <c r="L270" i="2" s="1"/>
  <c r="R216" i="2"/>
  <c r="K216" i="2"/>
  <c r="L216" i="2" s="1"/>
  <c r="R166" i="2"/>
  <c r="K166" i="2"/>
  <c r="L166" i="2" s="1"/>
  <c r="R440" i="2"/>
  <c r="K440" i="2"/>
  <c r="L440" i="2" s="1"/>
  <c r="R648" i="2"/>
  <c r="K648" i="2"/>
  <c r="L648" i="2" s="1"/>
  <c r="R587" i="2"/>
  <c r="K587" i="2"/>
  <c r="L587" i="2" s="1"/>
  <c r="R450" i="2"/>
  <c r="K450" i="2"/>
  <c r="L450" i="2" s="1"/>
  <c r="R397" i="2"/>
  <c r="K397" i="2"/>
  <c r="L397" i="2" s="1"/>
  <c r="R109" i="2"/>
  <c r="K109" i="2"/>
  <c r="L109" i="2" s="1"/>
  <c r="R548" i="2"/>
  <c r="K548" i="2"/>
  <c r="L548" i="2" s="1"/>
  <c r="R534" i="2"/>
  <c r="K534" i="2"/>
  <c r="L534" i="2" s="1"/>
  <c r="R377" i="2"/>
  <c r="K377" i="2"/>
  <c r="L377" i="2" s="1"/>
  <c r="R322" i="2"/>
  <c r="K322" i="2"/>
  <c r="L322" i="2" s="1"/>
  <c r="R589" i="2"/>
  <c r="K589" i="2"/>
  <c r="L589" i="2" s="1"/>
  <c r="R298" i="2"/>
  <c r="K298" i="2"/>
  <c r="L298" i="2" s="1"/>
  <c r="R240" i="2"/>
  <c r="K240" i="2"/>
  <c r="L240" i="2" s="1"/>
  <c r="R190" i="2"/>
  <c r="K190" i="2"/>
  <c r="L190" i="2" s="1"/>
  <c r="R529" i="2"/>
  <c r="K529" i="2"/>
  <c r="L529" i="2" s="1"/>
  <c r="R683" i="2"/>
  <c r="K683" i="2"/>
  <c r="L683" i="2" s="1"/>
  <c r="R629" i="2"/>
  <c r="K629" i="2"/>
  <c r="L629" i="2" s="1"/>
  <c r="R541" i="2"/>
  <c r="K541" i="2"/>
  <c r="L541" i="2" s="1"/>
  <c r="R433" i="2"/>
  <c r="K433" i="2"/>
  <c r="L433" i="2" s="1"/>
  <c r="R140" i="2"/>
  <c r="K140" i="2"/>
  <c r="L140" i="2" s="1"/>
  <c r="R77" i="2"/>
  <c r="K77" i="2"/>
  <c r="L77" i="2" s="1"/>
  <c r="R525" i="2"/>
  <c r="K525" i="2"/>
  <c r="L525" i="2" s="1"/>
  <c r="R27" i="2"/>
  <c r="K27" i="2"/>
  <c r="L27" i="2" s="1"/>
  <c r="R76" i="2"/>
  <c r="K76" i="2"/>
  <c r="L76" i="2" s="1"/>
  <c r="R608" i="2"/>
  <c r="K608" i="2"/>
  <c r="L608" i="2" s="1"/>
  <c r="R492" i="2"/>
  <c r="K492" i="2"/>
  <c r="L492" i="2" s="1"/>
  <c r="R262" i="2"/>
  <c r="K262" i="2"/>
  <c r="L262" i="2" s="1"/>
  <c r="R685" i="2"/>
  <c r="K685" i="2"/>
  <c r="L685" i="2" s="1"/>
  <c r="R523" i="2"/>
  <c r="K523" i="2"/>
  <c r="L523" i="2" s="1"/>
  <c r="R601" i="2"/>
  <c r="K601" i="2"/>
  <c r="L601" i="2" s="1"/>
  <c r="R56" i="2"/>
  <c r="K56" i="2"/>
  <c r="L56" i="2" s="1"/>
  <c r="R496" i="2"/>
  <c r="K496" i="2"/>
  <c r="L496" i="2" s="1"/>
  <c r="R29" i="2"/>
  <c r="K29" i="2"/>
  <c r="L29" i="2" s="1"/>
  <c r="R445" i="2"/>
  <c r="K445" i="2"/>
  <c r="L445" i="2" s="1"/>
  <c r="R243" i="2"/>
  <c r="K243" i="2"/>
  <c r="L243" i="2" s="1"/>
  <c r="R316" i="2"/>
  <c r="K316" i="2"/>
  <c r="L316" i="2" s="1"/>
  <c r="R282" i="2"/>
  <c r="K282" i="2"/>
  <c r="L282" i="2" s="1"/>
  <c r="R175" i="2"/>
  <c r="K175" i="2"/>
  <c r="L175" i="2" s="1"/>
  <c r="R308" i="2"/>
  <c r="K308" i="2"/>
  <c r="L308" i="2" s="1"/>
  <c r="R609" i="2"/>
  <c r="K609" i="2"/>
  <c r="L609" i="2" s="1"/>
  <c r="R465" i="2"/>
  <c r="K465" i="2"/>
  <c r="L465" i="2" s="1"/>
  <c r="R413" i="2"/>
  <c r="K413" i="2"/>
  <c r="L413" i="2" s="1"/>
  <c r="R126" i="2"/>
  <c r="K126" i="2"/>
  <c r="L126" i="2" s="1"/>
  <c r="R62" i="2"/>
  <c r="K62" i="2"/>
  <c r="L62" i="2" s="1"/>
  <c r="R595" i="2"/>
  <c r="K595" i="2"/>
  <c r="L595" i="2" s="1"/>
  <c r="R119" i="2"/>
  <c r="K119" i="2"/>
  <c r="L119" i="2" s="1"/>
  <c r="R693" i="2"/>
  <c r="K693" i="2"/>
  <c r="L693" i="2" s="1"/>
  <c r="R505" i="2"/>
  <c r="K505" i="2"/>
  <c r="L505" i="2" s="1"/>
  <c r="R348" i="2"/>
  <c r="K348" i="2"/>
  <c r="L348" i="2" s="1"/>
  <c r="R48" i="2"/>
  <c r="K48" i="2"/>
  <c r="L48" i="2" s="1"/>
  <c r="R414" i="2"/>
  <c r="K414" i="2"/>
  <c r="L414" i="2" s="1"/>
  <c r="R264" i="2"/>
  <c r="K264" i="2"/>
  <c r="L264" i="2" s="1"/>
  <c r="R212" i="2"/>
  <c r="K212" i="2"/>
  <c r="L212" i="2" s="1"/>
  <c r="R161" i="2"/>
  <c r="K161" i="2"/>
  <c r="L161" i="2" s="1"/>
  <c r="R54" i="2"/>
  <c r="K54" i="2"/>
  <c r="L54" i="2" s="1"/>
  <c r="R643" i="2"/>
  <c r="K643" i="2"/>
  <c r="L643" i="2" s="1"/>
  <c r="R581" i="2"/>
  <c r="K581" i="2"/>
  <c r="L581" i="2" s="1"/>
  <c r="R446" i="2"/>
  <c r="K446" i="2"/>
  <c r="L446" i="2" s="1"/>
  <c r="R393" i="2"/>
  <c r="K393" i="2"/>
  <c r="L393" i="2" s="1"/>
  <c r="K105" i="2"/>
  <c r="L105" i="2" s="1"/>
  <c r="R495" i="2"/>
  <c r="K495" i="2"/>
  <c r="L495" i="2" s="1"/>
  <c r="R530" i="2"/>
  <c r="K530" i="2"/>
  <c r="L530" i="2" s="1"/>
  <c r="R373" i="2"/>
  <c r="K373" i="2"/>
  <c r="L373" i="2" s="1"/>
  <c r="R318" i="2"/>
  <c r="K318" i="2"/>
  <c r="L318" i="2" s="1"/>
  <c r="R462" i="2"/>
  <c r="K462" i="2"/>
  <c r="L462" i="2" s="1"/>
  <c r="R295" i="2"/>
  <c r="K295" i="2"/>
  <c r="L295" i="2" s="1"/>
  <c r="R236" i="2"/>
  <c r="K236" i="2"/>
  <c r="L236" i="2" s="1"/>
  <c r="R186" i="2"/>
  <c r="K186" i="2"/>
  <c r="L186" i="2" s="1"/>
  <c r="R380" i="2"/>
  <c r="K380" i="2"/>
  <c r="L380" i="2" s="1"/>
  <c r="R678" i="2"/>
  <c r="K678" i="2"/>
  <c r="L678" i="2" s="1"/>
  <c r="R625" i="2"/>
  <c r="K625" i="2"/>
  <c r="L625" i="2" s="1"/>
  <c r="R537" i="2"/>
  <c r="K537" i="2"/>
  <c r="L537" i="2" s="1"/>
  <c r="R428" i="2"/>
  <c r="K428" i="2"/>
  <c r="L428" i="2" s="1"/>
  <c r="R136" i="2"/>
  <c r="K136" i="2"/>
  <c r="L136" i="2" s="1"/>
  <c r="R73" i="2"/>
  <c r="K73" i="2"/>
  <c r="L73" i="2" s="1"/>
  <c r="R164" i="2"/>
  <c r="K164" i="2"/>
  <c r="L164" i="2" s="1"/>
  <c r="R247" i="2"/>
  <c r="K247" i="2"/>
  <c r="L247" i="2" s="1"/>
  <c r="R146" i="2"/>
  <c r="K146" i="2"/>
  <c r="L146" i="2" s="1"/>
  <c r="R319" i="2"/>
  <c r="K319" i="2"/>
  <c r="L319" i="2" s="1"/>
  <c r="R665" i="2"/>
  <c r="K665" i="2"/>
  <c r="L665" i="2" s="1"/>
  <c r="R37" i="2"/>
  <c r="K37" i="2"/>
  <c r="L37" i="2" s="1"/>
  <c r="R156" i="2"/>
  <c r="K156" i="2"/>
  <c r="L156" i="2" s="1"/>
  <c r="R499" i="2"/>
  <c r="K499" i="2"/>
  <c r="L499" i="2" s="1"/>
  <c r="R35" i="2"/>
  <c r="K35" i="2"/>
  <c r="L35" i="2" s="1"/>
  <c r="R312" i="2"/>
  <c r="K312" i="2"/>
  <c r="L312" i="2" s="1"/>
  <c r="R661" i="2"/>
  <c r="K661" i="2"/>
  <c r="L661" i="2" s="1"/>
  <c r="R642" i="2"/>
  <c r="K642" i="2"/>
  <c r="L642" i="2" s="1"/>
  <c r="R252" i="2"/>
  <c r="K252" i="2"/>
  <c r="L252" i="2" s="1"/>
  <c r="R317" i="2"/>
  <c r="K317" i="2"/>
  <c r="L317" i="2" s="1"/>
  <c r="R22" i="2"/>
  <c r="K22" i="2"/>
  <c r="L22" i="2" s="1"/>
  <c r="R371" i="2"/>
  <c r="K371" i="2"/>
  <c r="L371" i="2" s="1"/>
  <c r="R641" i="2"/>
  <c r="K641" i="2"/>
  <c r="L641" i="2" s="1"/>
  <c r="R226" i="2"/>
  <c r="K226" i="2"/>
  <c r="L226" i="2" s="1"/>
  <c r="R666" i="2"/>
  <c r="K666" i="2"/>
  <c r="L666" i="2" s="1"/>
  <c r="R297" i="2"/>
  <c r="K297" i="2"/>
  <c r="L297" i="2" s="1"/>
  <c r="R239" i="2"/>
  <c r="K239" i="2"/>
  <c r="L239" i="2" s="1"/>
  <c r="R189" i="2"/>
  <c r="K189" i="2"/>
  <c r="L189" i="2" s="1"/>
  <c r="R533" i="2"/>
  <c r="K533" i="2"/>
  <c r="L533" i="2" s="1"/>
  <c r="R519" i="2"/>
  <c r="K519" i="2"/>
  <c r="L519" i="2" s="1"/>
  <c r="R367" i="2"/>
  <c r="K367" i="2"/>
  <c r="L367" i="2" s="1"/>
  <c r="R311" i="2"/>
  <c r="K311" i="2"/>
  <c r="L311" i="2" s="1"/>
  <c r="R585" i="2"/>
  <c r="K585" i="2"/>
  <c r="L585" i="2" s="1"/>
  <c r="R278" i="2"/>
  <c r="K278" i="2"/>
  <c r="L278" i="2" s="1"/>
  <c r="R221" i="2"/>
  <c r="K221" i="2"/>
  <c r="L221" i="2" s="1"/>
  <c r="R171" i="2"/>
  <c r="K171" i="2"/>
  <c r="L171" i="2" s="1"/>
  <c r="R672" i="2"/>
  <c r="K672" i="2"/>
  <c r="L672" i="2" s="1"/>
  <c r="R662" i="2"/>
  <c r="K662" i="2"/>
  <c r="L662" i="2" s="1"/>
  <c r="R603" i="2"/>
  <c r="K603" i="2"/>
  <c r="L603" i="2" s="1"/>
  <c r="R461" i="2"/>
  <c r="K461" i="2"/>
  <c r="L461" i="2" s="1"/>
  <c r="R409" i="2"/>
  <c r="K409" i="2"/>
  <c r="L409" i="2" s="1"/>
  <c r="R122" i="2"/>
  <c r="K122" i="2"/>
  <c r="L122" i="2" s="1"/>
  <c r="R57" i="2"/>
  <c r="K57" i="2"/>
  <c r="L57" i="2" s="1"/>
  <c r="R575" i="2"/>
  <c r="K575" i="2"/>
  <c r="L575" i="2" s="1"/>
  <c r="R115" i="2"/>
  <c r="K115" i="2"/>
  <c r="L115" i="2" s="1"/>
  <c r="R570" i="2"/>
  <c r="K570" i="2"/>
  <c r="L570" i="2" s="1"/>
  <c r="R501" i="2"/>
  <c r="K501" i="2"/>
  <c r="L501" i="2" s="1"/>
  <c r="R344" i="2"/>
  <c r="K344" i="2"/>
  <c r="L344" i="2" s="1"/>
  <c r="R43" i="2"/>
  <c r="K43" i="2"/>
  <c r="L43" i="2" s="1"/>
  <c r="R391" i="2"/>
  <c r="K391" i="2"/>
  <c r="L391" i="2" s="1"/>
  <c r="R259" i="2"/>
  <c r="K259" i="2"/>
  <c r="L259" i="2" s="1"/>
  <c r="R208" i="2"/>
  <c r="K208" i="2"/>
  <c r="L208" i="2" s="1"/>
  <c r="R157" i="2"/>
  <c r="K157" i="2"/>
  <c r="L157" i="2" s="1"/>
  <c r="R546" i="2"/>
  <c r="K546" i="2"/>
  <c r="L546" i="2" s="1"/>
  <c r="R639" i="2"/>
  <c r="K639" i="2"/>
  <c r="L639" i="2" s="1"/>
  <c r="R577" i="2"/>
  <c r="K577" i="2"/>
  <c r="L577" i="2" s="1"/>
  <c r="R442" i="2"/>
  <c r="K442" i="2"/>
  <c r="L442" i="2" s="1"/>
  <c r="R389" i="2"/>
  <c r="K389" i="2"/>
  <c r="L389" i="2" s="1"/>
  <c r="K96" i="2"/>
  <c r="L96" i="2" s="1"/>
  <c r="R325" i="2"/>
  <c r="K325" i="2"/>
  <c r="L325" i="2" s="1"/>
  <c r="R526" i="2"/>
  <c r="K526" i="2"/>
  <c r="L526" i="2" s="1"/>
  <c r="R369" i="2"/>
  <c r="K369" i="2"/>
  <c r="L369" i="2" s="1"/>
  <c r="R313" i="2"/>
  <c r="K313" i="2"/>
  <c r="L313" i="2" s="1"/>
  <c r="R405" i="2"/>
  <c r="K405" i="2"/>
  <c r="L405" i="2" s="1"/>
  <c r="R290" i="2"/>
  <c r="K290" i="2"/>
  <c r="L290" i="2" s="1"/>
  <c r="R232" i="2"/>
  <c r="K232" i="2"/>
  <c r="L232" i="2" s="1"/>
  <c r="R182" i="2"/>
  <c r="K182" i="2"/>
  <c r="L182" i="2" s="1"/>
  <c r="R333" i="2"/>
  <c r="K333" i="2"/>
  <c r="L333" i="2" s="1"/>
  <c r="R673" i="2"/>
  <c r="K673" i="2"/>
  <c r="L673" i="2" s="1"/>
  <c r="R620" i="2"/>
  <c r="K620" i="2"/>
  <c r="L620" i="2" s="1"/>
  <c r="R475" i="2"/>
  <c r="K475" i="2"/>
  <c r="L475" i="2" s="1"/>
  <c r="R424" i="2"/>
  <c r="K424" i="2"/>
  <c r="L424" i="2" s="1"/>
  <c r="R132" i="2"/>
  <c r="K132" i="2"/>
  <c r="L132" i="2" s="1"/>
  <c r="R68" i="2"/>
  <c r="K68" i="2"/>
  <c r="L68" i="2" s="1"/>
  <c r="R689" i="2"/>
  <c r="K689" i="2"/>
  <c r="L689" i="2" s="1"/>
  <c r="R183" i="2"/>
  <c r="K183" i="2"/>
  <c r="L183" i="2" s="1"/>
  <c r="R108" i="2"/>
  <c r="K108" i="2"/>
  <c r="L108" i="2" s="1"/>
  <c r="R544" i="2"/>
  <c r="K544" i="2"/>
  <c r="L544" i="2" s="1"/>
  <c r="R332" i="2"/>
  <c r="K332" i="2"/>
  <c r="L332" i="2" s="1"/>
  <c r="R142" i="2"/>
  <c r="K142" i="2"/>
  <c r="L142" i="2" s="1"/>
  <c r="R72" i="2"/>
  <c r="K72" i="2"/>
  <c r="L72" i="2" s="1"/>
  <c r="R676" i="2"/>
  <c r="K676" i="2"/>
  <c r="L676" i="2" s="1"/>
  <c r="R488" i="2"/>
  <c r="K488" i="2"/>
  <c r="L488" i="2" s="1"/>
  <c r="R206" i="2"/>
  <c r="K206" i="2"/>
  <c r="L206" i="2" s="1"/>
  <c r="R248" i="2"/>
  <c r="K248" i="2"/>
  <c r="L248" i="2" s="1"/>
  <c r="R193" i="2"/>
  <c r="K193" i="2"/>
  <c r="L193" i="2" s="1"/>
  <c r="R294" i="2"/>
  <c r="K294" i="2"/>
  <c r="L294" i="2" s="1"/>
  <c r="R185" i="2"/>
  <c r="K185" i="2"/>
  <c r="L185" i="2" s="1"/>
  <c r="R515" i="2"/>
  <c r="K515" i="2"/>
  <c r="L515" i="2" s="1"/>
  <c r="R361" i="2"/>
  <c r="K361" i="2"/>
  <c r="L361" i="2" s="1"/>
  <c r="R307" i="2"/>
  <c r="K307" i="2"/>
  <c r="L307" i="2" s="1"/>
  <c r="R540" i="2"/>
  <c r="K540" i="2"/>
  <c r="L540" i="2" s="1"/>
  <c r="R271" i="2"/>
  <c r="K271" i="2"/>
  <c r="L271" i="2" s="1"/>
  <c r="R217" i="2"/>
  <c r="K217" i="2"/>
  <c r="L217" i="2" s="1"/>
  <c r="K167" i="2"/>
  <c r="L167" i="2" s="1"/>
  <c r="R167" i="2"/>
  <c r="K617" i="2"/>
  <c r="L617" i="2" s="1"/>
  <c r="R658" i="2"/>
  <c r="K658" i="2"/>
  <c r="L658" i="2" s="1"/>
  <c r="R598" i="2"/>
  <c r="K598" i="2"/>
  <c r="L598" i="2" s="1"/>
  <c r="R455" i="2"/>
  <c r="K455" i="2"/>
  <c r="L455" i="2" s="1"/>
  <c r="R404" i="2"/>
  <c r="K404" i="2"/>
  <c r="L404" i="2" s="1"/>
  <c r="R53" i="2"/>
  <c r="K53" i="2"/>
  <c r="L53" i="2" s="1"/>
  <c r="R466" i="2"/>
  <c r="K466" i="2"/>
  <c r="L466" i="2" s="1"/>
  <c r="R111" i="2"/>
  <c r="K111" i="2"/>
  <c r="L111" i="2" s="1"/>
  <c r="R566" i="2"/>
  <c r="K566" i="2"/>
  <c r="L566" i="2" s="1"/>
  <c r="R497" i="2"/>
  <c r="K497" i="2"/>
  <c r="L497" i="2" s="1"/>
  <c r="R340" i="2"/>
  <c r="K340" i="2"/>
  <c r="L340" i="2" s="1"/>
  <c r="R38" i="2"/>
  <c r="K38" i="2"/>
  <c r="L38" i="2" s="1"/>
  <c r="R58" i="2"/>
  <c r="K58" i="2"/>
  <c r="L58" i="2" s="1"/>
  <c r="R254" i="2"/>
  <c r="K254" i="2"/>
  <c r="L254" i="2" s="1"/>
  <c r="R204" i="2"/>
  <c r="K204" i="2"/>
  <c r="L204" i="2" s="1"/>
  <c r="R153" i="2"/>
  <c r="K153" i="2"/>
  <c r="L153" i="2" s="1"/>
  <c r="R688" i="2"/>
  <c r="K688" i="2"/>
  <c r="L688" i="2" s="1"/>
  <c r="R635" i="2"/>
  <c r="K635" i="2"/>
  <c r="L635" i="2" s="1"/>
  <c r="R573" i="2"/>
  <c r="K573" i="2"/>
  <c r="L573" i="2" s="1"/>
  <c r="R438" i="2"/>
  <c r="K438" i="2"/>
  <c r="L438" i="2" s="1"/>
  <c r="R145" i="2"/>
  <c r="K145" i="2"/>
  <c r="L145" i="2" s="1"/>
  <c r="K92" i="2"/>
  <c r="L92" i="2" s="1"/>
  <c r="R682" i="2"/>
  <c r="K682" i="2"/>
  <c r="L682" i="2" s="1"/>
  <c r="R522" i="2"/>
  <c r="K522" i="2"/>
  <c r="L522" i="2" s="1"/>
  <c r="R363" i="2"/>
  <c r="K363" i="2"/>
  <c r="L363" i="2" s="1"/>
  <c r="R309" i="2"/>
  <c r="K309" i="2"/>
  <c r="L309" i="2" s="1"/>
  <c r="R704" i="2"/>
  <c r="K704" i="2"/>
  <c r="L704" i="2" s="1"/>
  <c r="R284" i="2"/>
  <c r="K284" i="2"/>
  <c r="L284" i="2" s="1"/>
  <c r="R228" i="2"/>
  <c r="K228" i="2"/>
  <c r="L228" i="2" s="1"/>
  <c r="R177" i="2"/>
  <c r="K177" i="2"/>
  <c r="L177" i="2" s="1"/>
  <c r="R301" i="2"/>
  <c r="K301" i="2"/>
  <c r="L301" i="2" s="1"/>
  <c r="R668" i="2"/>
  <c r="K668" i="2"/>
  <c r="L668" i="2" s="1"/>
  <c r="K614" i="2"/>
  <c r="L614" i="2" s="1"/>
  <c r="R471" i="2"/>
  <c r="K471" i="2"/>
  <c r="L471" i="2" s="1"/>
  <c r="R420" i="2"/>
  <c r="K420" i="2"/>
  <c r="L420" i="2" s="1"/>
  <c r="R128" i="2"/>
  <c r="K128" i="2"/>
  <c r="L128" i="2" s="1"/>
  <c r="R64" i="2"/>
  <c r="K64" i="2"/>
  <c r="L64" i="2" s="1"/>
  <c r="R698" i="2"/>
  <c r="K698" i="2"/>
  <c r="L698" i="2" s="1"/>
  <c r="R336" i="2"/>
  <c r="K336" i="2"/>
  <c r="L336" i="2" s="1"/>
  <c r="R636" i="2"/>
  <c r="K636" i="2"/>
  <c r="L636" i="2" s="1"/>
  <c r="R233" i="2"/>
  <c r="K233" i="2"/>
  <c r="L233" i="2" s="1"/>
  <c r="R500" i="2"/>
  <c r="K500" i="2"/>
  <c r="L500" i="2" s="1"/>
  <c r="R449" i="2"/>
  <c r="K449" i="2"/>
  <c r="L449" i="2" s="1"/>
  <c r="R387" i="2"/>
  <c r="K387" i="2"/>
  <c r="L387" i="2" s="1"/>
  <c r="R431" i="2"/>
  <c r="K431" i="2"/>
  <c r="L431" i="2" s="1"/>
  <c r="R370" i="2"/>
  <c r="K370" i="2"/>
  <c r="L370" i="2" s="1"/>
  <c r="R432" i="2"/>
  <c r="K432" i="2"/>
  <c r="L432" i="2" s="1"/>
  <c r="R256" i="2"/>
  <c r="K256" i="2"/>
  <c r="L256" i="2" s="1"/>
  <c r="R483" i="2"/>
  <c r="K483" i="2"/>
  <c r="L483" i="2" s="1"/>
  <c r="R479" i="2"/>
  <c r="K479" i="2"/>
  <c r="L479" i="2" s="1"/>
  <c r="R524" i="2"/>
  <c r="K524" i="2"/>
  <c r="L524" i="2" s="1"/>
  <c r="R46" i="2"/>
  <c r="K46" i="2"/>
  <c r="L46" i="2" s="1"/>
  <c r="R235" i="2"/>
  <c r="K235" i="2"/>
  <c r="L235" i="2" s="1"/>
  <c r="R362" i="2"/>
  <c r="K362" i="2"/>
  <c r="L362" i="2" s="1"/>
  <c r="R41" i="2"/>
  <c r="K41" i="2"/>
  <c r="L41" i="2" s="1"/>
  <c r="R289" i="2"/>
  <c r="K289" i="2"/>
  <c r="L289" i="2" s="1"/>
  <c r="R231" i="2"/>
  <c r="K231" i="2"/>
  <c r="L231" i="2" s="1"/>
  <c r="R181" i="2"/>
  <c r="K181" i="2"/>
  <c r="L181" i="2" s="1"/>
  <c r="R650" i="2"/>
  <c r="K650" i="2"/>
  <c r="L650" i="2" s="1"/>
  <c r="R511" i="2"/>
  <c r="K511" i="2"/>
  <c r="L511" i="2" s="1"/>
  <c r="R356" i="2"/>
  <c r="K356" i="2"/>
  <c r="L356" i="2" s="1"/>
  <c r="R304" i="2"/>
  <c r="K304" i="2"/>
  <c r="L304" i="2" s="1"/>
  <c r="R423" i="2"/>
  <c r="K423" i="2"/>
  <c r="L423" i="2" s="1"/>
  <c r="R266" i="2"/>
  <c r="K266" i="2"/>
  <c r="L266" i="2" s="1"/>
  <c r="R213" i="2"/>
  <c r="K213" i="2"/>
  <c r="L213" i="2" s="1"/>
  <c r="R163" i="2"/>
  <c r="K163" i="2"/>
  <c r="L163" i="2" s="1"/>
  <c r="R452" i="2"/>
  <c r="K452" i="2"/>
  <c r="L452" i="2" s="1"/>
  <c r="R653" i="2"/>
  <c r="K653" i="2"/>
  <c r="L653" i="2" s="1"/>
  <c r="R592" i="2"/>
  <c r="K592" i="2"/>
  <c r="L592" i="2" s="1"/>
  <c r="R451" i="2"/>
  <c r="K451" i="2"/>
  <c r="L451" i="2" s="1"/>
  <c r="R398" i="2"/>
  <c r="K398" i="2"/>
  <c r="L398" i="2" s="1"/>
  <c r="R114" i="2"/>
  <c r="K114" i="2"/>
  <c r="L114" i="2" s="1"/>
  <c r="R14" i="2"/>
  <c r="K14" i="2"/>
  <c r="L14" i="2" s="1"/>
  <c r="R444" i="2"/>
  <c r="K444" i="2"/>
  <c r="L444" i="2" s="1"/>
  <c r="R107" i="2"/>
  <c r="K107" i="2"/>
  <c r="L107" i="2" s="1"/>
  <c r="R562" i="2"/>
  <c r="K562" i="2"/>
  <c r="L562" i="2" s="1"/>
  <c r="R493" i="2"/>
  <c r="K493" i="2"/>
  <c r="L493" i="2" s="1"/>
  <c r="R335" i="2"/>
  <c r="K335" i="2"/>
  <c r="L335" i="2" s="1"/>
  <c r="R34" i="2"/>
  <c r="K34" i="2"/>
  <c r="L34" i="2" s="1"/>
  <c r="R489" i="2"/>
  <c r="K489" i="2"/>
  <c r="L489" i="2" s="1"/>
  <c r="R250" i="2"/>
  <c r="K250" i="2"/>
  <c r="L250" i="2" s="1"/>
  <c r="R199" i="2"/>
  <c r="K199" i="2"/>
  <c r="L199" i="2" s="1"/>
  <c r="R149" i="2"/>
  <c r="K149" i="2"/>
  <c r="L149" i="2" s="1"/>
  <c r="R684" i="2"/>
  <c r="K684" i="2"/>
  <c r="L684" i="2" s="1"/>
  <c r="R630" i="2"/>
  <c r="K630" i="2"/>
  <c r="L630" i="2" s="1"/>
  <c r="R542" i="2"/>
  <c r="K542" i="2"/>
  <c r="L542" i="2" s="1"/>
  <c r="R434" i="2"/>
  <c r="K434" i="2"/>
  <c r="L434" i="2" s="1"/>
  <c r="R141" i="2"/>
  <c r="K141" i="2"/>
  <c r="L141" i="2" s="1"/>
  <c r="R78" i="2"/>
  <c r="K78" i="2"/>
  <c r="L78" i="2" s="1"/>
  <c r="R628" i="2"/>
  <c r="K628" i="2"/>
  <c r="L628" i="2" s="1"/>
  <c r="R517" i="2"/>
  <c r="K517" i="2"/>
  <c r="L517" i="2" s="1"/>
  <c r="R358" i="2"/>
  <c r="K358" i="2"/>
  <c r="L358" i="2" s="1"/>
  <c r="R305" i="2"/>
  <c r="K305" i="2"/>
  <c r="L305" i="2" s="1"/>
  <c r="R692" i="2"/>
  <c r="K692" i="2"/>
  <c r="L692" i="2" s="1"/>
  <c r="R280" i="2"/>
  <c r="K280" i="2"/>
  <c r="L280" i="2" s="1"/>
  <c r="R224" i="2"/>
  <c r="K224" i="2"/>
  <c r="L224" i="2" s="1"/>
  <c r="R173" i="2"/>
  <c r="K173" i="2"/>
  <c r="L173" i="2" s="1"/>
  <c r="R690" i="2"/>
  <c r="K690" i="2"/>
  <c r="L690" i="2" s="1"/>
  <c r="R664" i="2"/>
  <c r="K664" i="2"/>
  <c r="L664" i="2" s="1"/>
  <c r="R607" i="2"/>
  <c r="K607" i="2"/>
  <c r="L607" i="2" s="1"/>
  <c r="R467" i="2"/>
  <c r="K467" i="2"/>
  <c r="L467" i="2" s="1"/>
  <c r="R415" i="2"/>
  <c r="K415" i="2"/>
  <c r="L415" i="2" s="1"/>
  <c r="R124" i="2"/>
  <c r="K124" i="2"/>
  <c r="L124" i="2" s="1"/>
  <c r="K59" i="2"/>
  <c r="L59" i="2" s="1"/>
  <c r="R59" i="2"/>
  <c r="R494" i="2"/>
  <c r="K494" i="2"/>
  <c r="L494" i="2" s="1"/>
  <c r="R435" i="2"/>
  <c r="K435" i="2"/>
  <c r="L435" i="2" s="1"/>
  <c r="R292" i="2"/>
  <c r="K292" i="2"/>
  <c r="L292" i="2" s="1"/>
  <c r="R125" i="2"/>
  <c r="K125" i="2"/>
  <c r="L125" i="2" s="1"/>
  <c r="R207" i="2"/>
  <c r="K207" i="2"/>
  <c r="L207" i="2" s="1"/>
  <c r="R19" i="2"/>
  <c r="K19" i="2"/>
  <c r="L19" i="2" s="1"/>
  <c r="R229" i="2"/>
  <c r="K229" i="2"/>
  <c r="L229" i="2" s="1"/>
  <c r="R580" i="2"/>
  <c r="K580" i="2"/>
  <c r="L580" i="2" s="1"/>
  <c r="R176" i="2"/>
  <c r="K176" i="2"/>
  <c r="L176" i="2" s="1"/>
  <c r="R506" i="2"/>
  <c r="K506" i="2"/>
  <c r="L506" i="2" s="1"/>
  <c r="R352" i="2"/>
  <c r="K352" i="2"/>
  <c r="L352" i="2" s="1"/>
  <c r="R300" i="2"/>
  <c r="K300" i="2"/>
  <c r="L300" i="2" s="1"/>
  <c r="R705" i="2"/>
  <c r="K705" i="2"/>
  <c r="L705" i="2" s="1"/>
  <c r="R260" i="2"/>
  <c r="K260" i="2"/>
  <c r="L260" i="2" s="1"/>
  <c r="R209" i="2"/>
  <c r="K209" i="2"/>
  <c r="L209" i="2" s="1"/>
  <c r="R158" i="2"/>
  <c r="K158" i="2"/>
  <c r="L158" i="2" s="1"/>
  <c r="R427" i="2"/>
  <c r="K427" i="2"/>
  <c r="L427" i="2" s="1"/>
  <c r="R649" i="2"/>
  <c r="K649" i="2"/>
  <c r="L649" i="2" s="1"/>
  <c r="R588" i="2"/>
  <c r="K588" i="2"/>
  <c r="L588" i="2" s="1"/>
  <c r="R447" i="2"/>
  <c r="K447" i="2"/>
  <c r="L447" i="2" s="1"/>
  <c r="R394" i="2"/>
  <c r="K394" i="2"/>
  <c r="L394" i="2" s="1"/>
  <c r="R110" i="2"/>
  <c r="K110" i="2"/>
  <c r="L110" i="2" s="1"/>
  <c r="R520" i="2"/>
  <c r="K520" i="2"/>
  <c r="L520" i="2" s="1"/>
  <c r="R418" i="2"/>
  <c r="K418" i="2"/>
  <c r="L418" i="2" s="1"/>
  <c r="K98" i="2"/>
  <c r="L98" i="2" s="1"/>
  <c r="K550" i="2"/>
  <c r="L550" i="2" s="1"/>
  <c r="R550" i="2"/>
  <c r="R386" i="2"/>
  <c r="K386" i="2"/>
  <c r="L386" i="2" s="1"/>
  <c r="R331" i="2"/>
  <c r="K331" i="2"/>
  <c r="L331" i="2" s="1"/>
  <c r="R508" i="2"/>
  <c r="K508" i="2"/>
  <c r="L508" i="2" s="1"/>
  <c r="R485" i="2"/>
  <c r="K485" i="2"/>
  <c r="L485" i="2" s="1"/>
  <c r="R246" i="2"/>
  <c r="K246" i="2"/>
  <c r="L246" i="2" s="1"/>
  <c r="R195" i="2"/>
  <c r="K195" i="2"/>
  <c r="L195" i="2" s="1"/>
  <c r="R26" i="2"/>
  <c r="K26" i="2"/>
  <c r="L26" i="2" s="1"/>
  <c r="R679" i="2"/>
  <c r="K679" i="2"/>
  <c r="L679" i="2" s="1"/>
  <c r="R626" i="2"/>
  <c r="K626" i="2"/>
  <c r="L626" i="2" s="1"/>
  <c r="R538" i="2"/>
  <c r="K538" i="2"/>
  <c r="L538" i="2" s="1"/>
  <c r="R429" i="2"/>
  <c r="K429" i="2"/>
  <c r="L429" i="2" s="1"/>
  <c r="R137" i="2"/>
  <c r="K137" i="2"/>
  <c r="L137" i="2" s="1"/>
  <c r="R74" i="2"/>
  <c r="K74" i="2"/>
  <c r="L74" i="2" s="1"/>
  <c r="R470" i="2"/>
  <c r="K470" i="2"/>
  <c r="L470" i="2" s="1"/>
  <c r="R513" i="2"/>
  <c r="K513" i="2"/>
  <c r="L513" i="2" s="1"/>
  <c r="R354" i="2"/>
  <c r="K354" i="2"/>
  <c r="L354" i="2" s="1"/>
  <c r="R302" i="2"/>
  <c r="K302" i="2"/>
  <c r="L302" i="2" s="1"/>
  <c r="R703" i="2"/>
  <c r="K703" i="2"/>
  <c r="L703" i="2" s="1"/>
  <c r="R273" i="2"/>
  <c r="K273" i="2"/>
  <c r="L273" i="2" s="1"/>
  <c r="R219" i="2"/>
  <c r="K219" i="2"/>
  <c r="L219" i="2" s="1"/>
  <c r="R169" i="2"/>
  <c r="K169" i="2"/>
  <c r="L169" i="2" s="1"/>
  <c r="R659" i="2"/>
  <c r="K659" i="2"/>
  <c r="L659" i="2" s="1"/>
  <c r="R660" i="2"/>
  <c r="K660" i="2"/>
  <c r="L660" i="2" s="1"/>
  <c r="R600" i="2"/>
  <c r="K600" i="2"/>
  <c r="L600" i="2" s="1"/>
  <c r="R463" i="2"/>
  <c r="K463" i="2"/>
  <c r="L463" i="2" s="1"/>
  <c r="R411" i="2"/>
  <c r="K411" i="2"/>
  <c r="L411" i="2" s="1"/>
  <c r="R120" i="2"/>
  <c r="K120" i="2"/>
  <c r="L120" i="2" s="1"/>
  <c r="R55" i="2"/>
  <c r="K55" i="2"/>
  <c r="L55" i="2" s="1"/>
  <c r="R267" i="2"/>
  <c r="K267" i="2"/>
  <c r="L267" i="2" s="1"/>
  <c r="R574" i="2"/>
  <c r="K574" i="2"/>
  <c r="L574" i="2" s="1"/>
  <c r="R663" i="2"/>
  <c r="K663" i="2"/>
  <c r="L663" i="2" s="1"/>
  <c r="R60" i="2"/>
  <c r="K60" i="2"/>
  <c r="L60" i="2" s="1"/>
  <c r="R474" i="2"/>
  <c r="K474" i="2"/>
  <c r="L474" i="2" s="1"/>
  <c r="R210" i="2"/>
  <c r="K210" i="2"/>
  <c r="L210" i="2" s="1"/>
  <c r="R242" i="2"/>
  <c r="K242" i="2"/>
  <c r="L242" i="2" s="1"/>
  <c r="R79" i="2"/>
  <c r="K79" i="2"/>
  <c r="L79" i="2" s="1"/>
  <c r="R633" i="2"/>
  <c r="K633" i="2"/>
  <c r="L633" i="2" s="1"/>
  <c r="R121" i="2"/>
  <c r="K121" i="2"/>
  <c r="L121" i="2" s="1"/>
  <c r="R152" i="2"/>
  <c r="K152" i="2"/>
  <c r="L152" i="2" s="1"/>
  <c r="R372" i="2"/>
  <c r="K372" i="2"/>
  <c r="L372" i="2" s="1"/>
  <c r="R36" i="2"/>
  <c r="K36" i="2"/>
  <c r="L36" i="2" s="1"/>
  <c r="R448" i="2"/>
  <c r="K448" i="2"/>
  <c r="L448" i="2" s="1"/>
  <c r="R28" i="2"/>
  <c r="K28" i="2"/>
  <c r="L28" i="2" s="1"/>
  <c r="R172" i="2"/>
  <c r="K172" i="2"/>
  <c r="L172" i="2" s="1"/>
  <c r="R502" i="2"/>
  <c r="K502" i="2"/>
  <c r="L502" i="2" s="1"/>
  <c r="R49" i="2"/>
  <c r="K49" i="2"/>
  <c r="L49" i="2" s="1"/>
  <c r="R547" i="2"/>
  <c r="K547" i="2"/>
  <c r="L547" i="2" s="1"/>
  <c r="R255" i="2"/>
  <c r="K255" i="2"/>
  <c r="L255" i="2" s="1"/>
  <c r="R205" i="2"/>
  <c r="K205" i="2"/>
  <c r="L205" i="2" s="1"/>
  <c r="R401" i="2"/>
  <c r="K401" i="2"/>
  <c r="L401" i="2" s="1"/>
  <c r="R644" i="2"/>
  <c r="K644" i="2"/>
  <c r="L644" i="2" s="1"/>
  <c r="R582" i="2"/>
  <c r="K582" i="2"/>
  <c r="L582" i="2" s="1"/>
  <c r="R443" i="2"/>
  <c r="K443" i="2"/>
  <c r="L443" i="2" s="1"/>
  <c r="R390" i="2"/>
  <c r="K390" i="2"/>
  <c r="L390" i="2" s="1"/>
  <c r="R503" i="2"/>
  <c r="K503" i="2"/>
  <c r="L503" i="2" s="1"/>
  <c r="R395" i="2"/>
  <c r="K395" i="2"/>
  <c r="L395" i="2" s="1"/>
  <c r="K94" i="2"/>
  <c r="L94" i="2" s="1"/>
  <c r="R535" i="2"/>
  <c r="K535" i="2"/>
  <c r="L535" i="2" s="1"/>
  <c r="R382" i="2"/>
  <c r="K382" i="2"/>
  <c r="L382" i="2" s="1"/>
  <c r="R327" i="2"/>
  <c r="K327" i="2"/>
  <c r="L327" i="2" s="1"/>
  <c r="R346" i="2"/>
  <c r="K346" i="2"/>
  <c r="L346" i="2" s="1"/>
  <c r="R481" i="2"/>
  <c r="K481" i="2"/>
  <c r="L481" i="2" s="1"/>
  <c r="R241" i="2"/>
  <c r="K241" i="2"/>
  <c r="L241" i="2" s="1"/>
  <c r="R191" i="2"/>
  <c r="K191" i="2"/>
  <c r="L191" i="2" s="1"/>
  <c r="R17" i="2"/>
  <c r="K17" i="2"/>
  <c r="L17" i="2" s="1"/>
  <c r="R674" i="2"/>
  <c r="K674" i="2"/>
  <c r="L674" i="2" s="1"/>
  <c r="R621" i="2"/>
  <c r="K621" i="2"/>
  <c r="L621" i="2" s="1"/>
  <c r="R476" i="2"/>
  <c r="K476" i="2"/>
  <c r="L476" i="2" s="1"/>
  <c r="R425" i="2"/>
  <c r="K425" i="2"/>
  <c r="L425" i="2" s="1"/>
  <c r="R133" i="2"/>
  <c r="K133" i="2"/>
  <c r="L133" i="2" s="1"/>
  <c r="R69" i="2"/>
  <c r="K69" i="2"/>
  <c r="L69" i="2" s="1"/>
  <c r="R410" i="2"/>
  <c r="K410" i="2"/>
  <c r="L410" i="2" s="1"/>
  <c r="R509" i="2"/>
  <c r="K509" i="2"/>
  <c r="L509" i="2" s="1"/>
  <c r="R347" i="2"/>
  <c r="K347" i="2"/>
  <c r="L347" i="2" s="1"/>
  <c r="R47" i="2"/>
  <c r="K47" i="2"/>
  <c r="L47" i="2" s="1"/>
  <c r="R691" i="2"/>
  <c r="K691" i="2"/>
  <c r="L691" i="2" s="1"/>
  <c r="R268" i="2"/>
  <c r="K268" i="2"/>
  <c r="L268" i="2" s="1"/>
  <c r="R215" i="2"/>
  <c r="K215" i="2"/>
  <c r="L215" i="2" s="1"/>
  <c r="R165" i="2"/>
  <c r="K165" i="2"/>
  <c r="L165" i="2" s="1"/>
  <c r="R624" i="2"/>
  <c r="K624" i="2"/>
  <c r="L624" i="2" s="1"/>
  <c r="R656" i="2"/>
  <c r="K656" i="2"/>
  <c r="L656" i="2" s="1"/>
  <c r="K596" i="2"/>
  <c r="L596" i="2" s="1"/>
  <c r="R596" i="2"/>
  <c r="R459" i="2"/>
  <c r="K459" i="2"/>
  <c r="L459" i="2" s="1"/>
  <c r="R406" i="2"/>
  <c r="K406" i="2"/>
  <c r="L406" i="2" s="1"/>
  <c r="R116" i="2"/>
  <c r="K116" i="2"/>
  <c r="L116" i="2" s="1"/>
  <c r="R50" i="2"/>
  <c r="K50" i="2"/>
  <c r="L50" i="2" s="1"/>
  <c r="R214" i="2"/>
  <c r="K214" i="2"/>
  <c r="L214" i="2" s="1"/>
  <c r="R486" i="2"/>
  <c r="K486" i="2"/>
  <c r="L486" i="2" s="1"/>
  <c r="R337" i="2"/>
  <c r="K337" i="2"/>
  <c r="L337" i="2" s="1"/>
  <c r="R368" i="2"/>
  <c r="K368" i="2"/>
  <c r="L368" i="2" s="1"/>
  <c r="R338" i="2"/>
  <c r="K338" i="2"/>
  <c r="L338" i="2" s="1"/>
  <c r="R586" i="2"/>
  <c r="K586" i="2"/>
  <c r="L586" i="2" s="1"/>
  <c r="K556" i="2"/>
  <c r="L556" i="2" s="1"/>
  <c r="R631" i="2"/>
  <c r="K631" i="2"/>
  <c r="L631" i="2" s="1"/>
  <c r="R286" i="2"/>
  <c r="K286" i="2"/>
  <c r="L286" i="2" s="1"/>
  <c r="R392" i="2"/>
  <c r="K392" i="2"/>
  <c r="L392" i="2" s="1"/>
  <c r="R487" i="2"/>
  <c r="K487" i="2"/>
  <c r="L487" i="2" s="1"/>
  <c r="R283" i="2"/>
  <c r="K283" i="2"/>
  <c r="L283" i="2" s="1"/>
  <c r="R227" i="2"/>
  <c r="K227" i="2"/>
  <c r="L227" i="2" s="1"/>
  <c r="R279" i="2"/>
  <c r="K279" i="2"/>
  <c r="L279" i="2" s="1"/>
  <c r="R223" i="2"/>
  <c r="K223" i="2"/>
  <c r="L223" i="2" s="1"/>
  <c r="R571" i="2"/>
  <c r="K571" i="2"/>
  <c r="L571" i="2" s="1"/>
  <c r="R345" i="2"/>
  <c r="K345" i="2"/>
  <c r="L345" i="2" s="1"/>
  <c r="R564" i="2"/>
  <c r="K564" i="2"/>
  <c r="L564" i="2" s="1"/>
  <c r="R702" i="2"/>
  <c r="K702" i="2"/>
  <c r="L702" i="2" s="1"/>
  <c r="R272" i="2"/>
  <c r="K272" i="2"/>
  <c r="L272" i="2" s="1"/>
  <c r="R218" i="2"/>
  <c r="K218" i="2"/>
  <c r="L218" i="2" s="1"/>
  <c r="R168" i="2"/>
  <c r="K168" i="2"/>
  <c r="L168" i="2" s="1"/>
  <c r="R567" i="2"/>
  <c r="K567" i="2"/>
  <c r="L567" i="2" s="1"/>
  <c r="R498" i="2"/>
  <c r="K498" i="2"/>
  <c r="L498" i="2" s="1"/>
  <c r="R341" i="2"/>
  <c r="K341" i="2"/>
  <c r="L341" i="2" s="1"/>
  <c r="R44" i="2"/>
  <c r="K44" i="2"/>
  <c r="L44" i="2" s="1"/>
  <c r="R490" i="2"/>
  <c r="K490" i="2"/>
  <c r="L490" i="2" s="1"/>
  <c r="R251" i="2"/>
  <c r="K251" i="2"/>
  <c r="L251" i="2" s="1"/>
  <c r="R201" i="2"/>
  <c r="K201" i="2"/>
  <c r="L201" i="2" s="1"/>
  <c r="R150" i="2"/>
  <c r="K150" i="2"/>
  <c r="L150" i="2" s="1"/>
  <c r="R15" i="2"/>
  <c r="K15" i="2"/>
  <c r="L15" i="2" s="1"/>
  <c r="R640" i="2"/>
  <c r="K640" i="2"/>
  <c r="L640" i="2" s="1"/>
  <c r="R578" i="2"/>
  <c r="K578" i="2"/>
  <c r="L578" i="2" s="1"/>
  <c r="R439" i="2"/>
  <c r="K439" i="2"/>
  <c r="L439" i="2" s="1"/>
  <c r="R296" i="2"/>
  <c r="K296" i="2"/>
  <c r="L296" i="2" s="1"/>
  <c r="K97" i="2"/>
  <c r="L97" i="2" s="1"/>
  <c r="R384" i="2"/>
  <c r="K384" i="2"/>
  <c r="L384" i="2" s="1"/>
  <c r="R143" i="2"/>
  <c r="K143" i="2"/>
  <c r="L143" i="2" s="1"/>
  <c r="R83" i="2"/>
  <c r="K83" i="2"/>
  <c r="L83" i="2" s="1"/>
  <c r="R531" i="2"/>
  <c r="K531" i="2"/>
  <c r="L531" i="2" s="1"/>
  <c r="R378" i="2"/>
  <c r="K378" i="2"/>
  <c r="L378" i="2" s="1"/>
  <c r="R323" i="2"/>
  <c r="K323" i="2"/>
  <c r="L323" i="2" s="1"/>
  <c r="R321" i="2"/>
  <c r="K321" i="2"/>
  <c r="L321" i="2" s="1"/>
  <c r="R299" i="2"/>
  <c r="K299" i="2"/>
  <c r="L299" i="2" s="1"/>
  <c r="R237" i="2"/>
  <c r="K237" i="2"/>
  <c r="L237" i="2" s="1"/>
  <c r="R187" i="2"/>
  <c r="K187" i="2"/>
  <c r="L187" i="2" s="1"/>
  <c r="R568" i="2"/>
  <c r="K568" i="2"/>
  <c r="L568" i="2" s="1"/>
  <c r="R670" i="2"/>
  <c r="K670" i="2"/>
  <c r="L670" i="2" s="1"/>
  <c r="K615" i="2"/>
  <c r="L615" i="2" s="1"/>
  <c r="R472" i="2"/>
  <c r="K472" i="2"/>
  <c r="L472" i="2" s="1"/>
  <c r="R421" i="2"/>
  <c r="K421" i="2"/>
  <c r="L421" i="2" s="1"/>
  <c r="R129" i="2"/>
  <c r="K129" i="2"/>
  <c r="L129" i="2" s="1"/>
  <c r="R65" i="2"/>
  <c r="K65" i="2"/>
  <c r="L65" i="2" s="1"/>
  <c r="R700" i="2"/>
  <c r="K700" i="2"/>
  <c r="L700" i="2" s="1"/>
  <c r="R504" i="2"/>
  <c r="K504" i="2"/>
  <c r="L504" i="2" s="1"/>
  <c r="R343" i="2"/>
  <c r="K343" i="2"/>
  <c r="L343" i="2" s="1"/>
  <c r="R42" i="2"/>
  <c r="K42" i="2"/>
  <c r="L42" i="2" s="1"/>
  <c r="R545" i="2"/>
  <c r="K545" i="2"/>
  <c r="L545" i="2" s="1"/>
  <c r="R263" i="2"/>
  <c r="K263" i="2"/>
  <c r="L263" i="2" s="1"/>
  <c r="R211" i="2"/>
  <c r="K211" i="2"/>
  <c r="L211" i="2" s="1"/>
  <c r="R160" i="2"/>
  <c r="K160" i="2"/>
  <c r="L160" i="2" s="1"/>
  <c r="R579" i="2"/>
  <c r="K579" i="2"/>
  <c r="L579" i="2" s="1"/>
  <c r="R651" i="2"/>
  <c r="K651" i="2"/>
  <c r="L651" i="2" s="1"/>
  <c r="R590" i="2"/>
  <c r="K590" i="2"/>
  <c r="L590" i="2" s="1"/>
  <c r="R453" i="2"/>
  <c r="K453" i="2"/>
  <c r="L453" i="2" s="1"/>
  <c r="R402" i="2"/>
  <c r="K402" i="2"/>
  <c r="L402" i="2" s="1"/>
  <c r="R112" i="2"/>
  <c r="K112" i="2"/>
  <c r="L112" i="2" s="1"/>
  <c r="R16" i="2"/>
  <c r="K16" i="2"/>
  <c r="L16" i="2" s="1"/>
  <c r="K12" i="2"/>
  <c r="L12" i="2" s="1"/>
</calcChain>
</file>

<file path=xl/sharedStrings.xml><?xml version="1.0" encoding="utf-8"?>
<sst xmlns="http://schemas.openxmlformats.org/spreadsheetml/2006/main" count="2729" uniqueCount="1865">
  <si>
    <t>№ п/п</t>
  </si>
  <si>
    <t>Наименование  работ</t>
  </si>
  <si>
    <t>Состав работ</t>
  </si>
  <si>
    <t>Единица измерения</t>
  </si>
  <si>
    <t>Удельная стоимость за единицу (базовое значение) без НДС, руб.</t>
  </si>
  <si>
    <t>в том числе стоимость СМР (работ )</t>
  </si>
  <si>
    <t>в том числе стоимость кабеля, основных материалов (с учётом ТЗР)</t>
  </si>
  <si>
    <t>в том числе стоимость ПИР</t>
  </si>
  <si>
    <t>Раздел 1. Новое строительство сетей ШПД по технологии FTTb</t>
  </si>
  <si>
    <t>Строительство сетей FTTB стандартная застройка (дома выше 3-х этажей)</t>
  </si>
  <si>
    <t>1.1</t>
  </si>
  <si>
    <t>1.1.1</t>
  </si>
  <si>
    <t>порт</t>
  </si>
  <si>
    <t>1.1.2</t>
  </si>
  <si>
    <t>1.1.3</t>
  </si>
  <si>
    <t>1.2</t>
  </si>
  <si>
    <t>Строительство сетей FTTB в Комплексных Новостройках:</t>
  </si>
  <si>
    <t>1.2.1</t>
  </si>
  <si>
    <t>- для Домохозяйств, охваченных по технологии FTTB с проникновением 100 %</t>
  </si>
  <si>
    <t>Строительство сетей FTTB малоэтажная застройка (дома до 3-х этажей, включительно)</t>
  </si>
  <si>
    <t>1.3</t>
  </si>
  <si>
    <t>Строительство сетей абонентского доступа по технологии FTTb (ДРС FTTb FE -2 пары на 1 ДХ) в домах малоэтажной застройки</t>
  </si>
  <si>
    <t>1.3.1</t>
  </si>
  <si>
    <t>- для Домохозяйств, охваченных по технологии FTTB с проникновением до 50% включительно, с применением минимального шага проникновения 5%</t>
  </si>
  <si>
    <t>1.3.2</t>
  </si>
  <si>
    <t>- для Домохозяйств, охваченных по технологии FTTB с проникновением выше 50%,  с применением минимального шага проникновения 5%</t>
  </si>
  <si>
    <t>Строительство сетей ШПД  по технологии GPON в городской черте</t>
  </si>
  <si>
    <t>2.1</t>
  </si>
  <si>
    <t>Строительство сетей абонентского доступа по технологии GPON в сегменте Стандартной застройки и Новостройках (дома выше 3-х этажей):</t>
  </si>
  <si>
    <t>порт 1-го каскада</t>
  </si>
  <si>
    <t>2.2</t>
  </si>
  <si>
    <t>Строительство сетей абонентского доступа по технологии GPON в сегменте малоэтажной застройки (дома до 3-х этажей, включительно):</t>
  </si>
  <si>
    <t>2.3</t>
  </si>
  <si>
    <t>Строительство сетей абонентского доступа по технологии GPON Комплексных Новостройках:</t>
  </si>
  <si>
    <t>Раздел 3. Новое строительство сетей ШПД по технологии  FTTН  (GPON) в коттеджных посёлках</t>
  </si>
  <si>
    <t>3.1</t>
  </si>
  <si>
    <t>3.1.1</t>
  </si>
  <si>
    <t>1 км трассы кабеля</t>
  </si>
  <si>
    <t>3.1.2</t>
  </si>
  <si>
    <t>ВОК ёмкостью более  8 до 16 волокон включительно</t>
  </si>
  <si>
    <t>3.1.3</t>
  </si>
  <si>
    <t>ВОК ёмкостью более  16 до 32 волокон включительно</t>
  </si>
  <si>
    <t>3.1.4</t>
  </si>
  <si>
    <t>ВОК ёмкостью более  32 до 48 волокон включительно</t>
  </si>
  <si>
    <t>3.1.5</t>
  </si>
  <si>
    <t>ВОК ёмкостью более   48 волокон</t>
  </si>
  <si>
    <t>3.2</t>
  </si>
  <si>
    <t>3.2.1</t>
  </si>
  <si>
    <t>3.2.2</t>
  </si>
  <si>
    <t>3.2.3</t>
  </si>
  <si>
    <t>3.2.4</t>
  </si>
  <si>
    <t>3.2.7</t>
  </si>
  <si>
    <t>3.3</t>
  </si>
  <si>
    <t>3.3.1.1</t>
  </si>
  <si>
    <t>1км трассы кабеля</t>
  </si>
  <si>
    <t>3.3.1.2</t>
  </si>
  <si>
    <t>3.3.1</t>
  </si>
  <si>
    <t>3.3.2</t>
  </si>
  <si>
    <t>3.3.3</t>
  </si>
  <si>
    <t>3.4</t>
  </si>
  <si>
    <t>Организация оптической абонентской линии в кабельной канализации</t>
  </si>
  <si>
    <t>3.4.1</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</si>
  <si>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</si>
  <si>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</si>
  <si>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1 линия</t>
  </si>
  <si>
    <t>3.4.2</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</si>
  <si>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</si>
  <si>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3.4.3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</si>
  <si>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</si>
  <si>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3.4.4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</si>
  <si>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</si>
  <si>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3.4.5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</si>
  <si>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</si>
  <si>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3.4.6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</si>
  <si>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</si>
  <si>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3.4.7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</si>
  <si>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</si>
  <si>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3.4.8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</si>
  <si>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</si>
  <si>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3.5</t>
  </si>
  <si>
    <t>Организация оптической абонентской линии в грунте</t>
  </si>
  <si>
    <t>3.5.1</t>
  </si>
  <si>
    <t>СМР: Организация оптической абонентской линии в грунте,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</si>
  <si>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3.5.2</t>
  </si>
  <si>
    <t>3.5.3</t>
  </si>
  <si>
    <t>3.5.4</t>
  </si>
  <si>
    <t>3.5.5</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</si>
  <si>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</si>
  <si>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</si>
  <si>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</si>
  <si>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</si>
  <si>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</si>
  <si>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3.6</t>
  </si>
  <si>
    <t>Организация оптической абонентской линии по воздушным линиям связи (ВЛС)</t>
  </si>
  <si>
    <t>3.6.1</t>
  </si>
  <si>
    <t>3.6.2</t>
  </si>
  <si>
    <t>3.6.3</t>
  </si>
  <si>
    <t>3.6.4</t>
  </si>
  <si>
    <t>3.6.5</t>
  </si>
  <si>
    <t>3.6.6</t>
  </si>
  <si>
    <t>3.6.7</t>
  </si>
  <si>
    <t>3.6.8</t>
  </si>
  <si>
    <t>3.7</t>
  </si>
  <si>
    <t>Установка клиентского оборудования</t>
  </si>
  <si>
    <t>1 ед. оборудования</t>
  </si>
  <si>
    <t>Раздел 4. Прокладка и монтаж кабельных линий связи (в т.ч. магистральных), доумощнение ранее построенных сетей связи</t>
  </si>
  <si>
    <t>4.1 Предпроектные/проектно-изыскательские работы</t>
  </si>
  <si>
    <t>4.1.1</t>
  </si>
  <si>
    <t>объект</t>
  </si>
  <si>
    <t>4.1.2</t>
  </si>
  <si>
    <t>Стоимость определяется на основании предоставления подтверждающих документов</t>
  </si>
  <si>
    <t>4.1.4</t>
  </si>
  <si>
    <t>1 шт.</t>
  </si>
  <si>
    <t>4.1.5</t>
  </si>
  <si>
    <t>комплекс</t>
  </si>
  <si>
    <t>4.1.6</t>
  </si>
  <si>
    <t>4.1.7.1</t>
  </si>
  <si>
    <t>4.1.7</t>
  </si>
  <si>
    <t>4.1.8</t>
  </si>
  <si>
    <t>4.1.9</t>
  </si>
  <si>
    <t>4.1.10</t>
  </si>
  <si>
    <t>4.1.11</t>
  </si>
  <si>
    <t>Разработка схемы организации связи</t>
  </si>
  <si>
    <t>4.1.12</t>
  </si>
  <si>
    <t>Разработка проекта сохранения объекта культурного наследия, согласование работ с КГИОП</t>
  </si>
  <si>
    <t>4.1.13</t>
  </si>
  <si>
    <t>Охранно-археологические изыскания/исследования</t>
  </si>
  <si>
    <t>4.2</t>
  </si>
  <si>
    <t>4.2.1</t>
  </si>
  <si>
    <t>ВОК ёмкостью  до 8 волокон включительно</t>
  </si>
  <si>
    <t>4.2.2</t>
  </si>
  <si>
    <t>4.2.3</t>
  </si>
  <si>
    <t>ВОК ёмкостью  более 16 до 24 волокон включительно</t>
  </si>
  <si>
    <t>4.2.4</t>
  </si>
  <si>
    <t>ВОК ёмкостью  более 24 до 32 волокон включительно</t>
  </si>
  <si>
    <t>4.2.5</t>
  </si>
  <si>
    <t>ВОК ёмкостью более 32 до 48 волокон включительно</t>
  </si>
  <si>
    <t>4.2.6</t>
  </si>
  <si>
    <t>4.2.7</t>
  </si>
  <si>
    <t>4.2.8</t>
  </si>
  <si>
    <t>ВОК ёмкостью более 96 до 144 волокон включительно</t>
  </si>
  <si>
    <t>4.2.9</t>
  </si>
  <si>
    <t>ВОК ёмкостью более 144 до 192 волокон включительно</t>
  </si>
  <si>
    <t>4.2.10</t>
  </si>
  <si>
    <t>ВОК ёмкостью более 192 до 256 волокон включительно</t>
  </si>
  <si>
    <t>4.2.11</t>
  </si>
  <si>
    <t>ВОК ёмкостью более 256 до 288 волокон включительно</t>
  </si>
  <si>
    <t>4.3</t>
  </si>
  <si>
    <t>4.3.1</t>
  </si>
  <si>
    <t>4.3.2</t>
  </si>
  <si>
    <t>4.3.3</t>
  </si>
  <si>
    <t>4.3.4</t>
  </si>
  <si>
    <t>4.3.5</t>
  </si>
  <si>
    <t>4.3.6</t>
  </si>
  <si>
    <t>4.3.7</t>
  </si>
  <si>
    <t>4.3.8</t>
  </si>
  <si>
    <t>4.3.9</t>
  </si>
  <si>
    <t>4.3.10</t>
  </si>
  <si>
    <t>4.3.11</t>
  </si>
  <si>
    <t>4.4</t>
  </si>
  <si>
    <t>4.4.1</t>
  </si>
  <si>
    <t>4.4.2</t>
  </si>
  <si>
    <t>4.4.3</t>
  </si>
  <si>
    <t>4.4.4</t>
  </si>
  <si>
    <t>4.4.5</t>
  </si>
  <si>
    <t>4.4.6</t>
  </si>
  <si>
    <t>4.4.7</t>
  </si>
  <si>
    <t>ВОК ёмкостью более  64  волокон до 96 включительно</t>
  </si>
  <si>
    <t>4.4.8</t>
  </si>
  <si>
    <t>ВОК ёмкостью до  144 волокна</t>
  </si>
  <si>
    <t>4.4.1.1</t>
  </si>
  <si>
    <t>4.4.1.1.1.</t>
  </si>
  <si>
    <t>4.4.1.1.2.</t>
  </si>
  <si>
    <t>4.4.1.1.3.</t>
  </si>
  <si>
    <t>4.4.1.1.4.</t>
  </si>
  <si>
    <t>4.4.1.1.5.</t>
  </si>
  <si>
    <t>4.4.1.1.6.</t>
  </si>
  <si>
    <t>4.4.1.1.7.</t>
  </si>
  <si>
    <t>4.5</t>
  </si>
  <si>
    <t>4.5.1</t>
  </si>
  <si>
    <t>ёмкостью до 8 портов включительно</t>
  </si>
  <si>
    <t>1 оптический кросс</t>
  </si>
  <si>
    <t>4.5.2</t>
  </si>
  <si>
    <t>ёмкостью более 8 до 16 портов включительно</t>
  </si>
  <si>
    <t>4.5.3</t>
  </si>
  <si>
    <t>ёмкостью более 16 до 24 портов включительно</t>
  </si>
  <si>
    <t>4.5.4</t>
  </si>
  <si>
    <t>ёмкостью более 24 до 32 портов включительно</t>
  </si>
  <si>
    <t>4.5.5</t>
  </si>
  <si>
    <t>ёмкостью более 32 до 48 портов включительно</t>
  </si>
  <si>
    <t>4.5.6</t>
  </si>
  <si>
    <t>4.6</t>
  </si>
  <si>
    <t>4.6.1</t>
  </si>
  <si>
    <t>до 24 ОВ включительно (соединений)</t>
  </si>
  <si>
    <t>1 муфта</t>
  </si>
  <si>
    <t>4.6.2</t>
  </si>
  <si>
    <t>до 48 ОВ включительно (соединений)</t>
  </si>
  <si>
    <t>4.6.3</t>
  </si>
  <si>
    <t>до 96 ОВ включительно (соединений)</t>
  </si>
  <si>
    <t>4.6.4</t>
  </si>
  <si>
    <t>до 144 ОВ включительно (соединений)</t>
  </si>
  <si>
    <t>4.6.5</t>
  </si>
  <si>
    <t>4.7</t>
  </si>
  <si>
    <t>4.7.1</t>
  </si>
  <si>
    <t>ёмкостью 10 пар (жила 0,4)</t>
  </si>
  <si>
    <t>4.7.2</t>
  </si>
  <si>
    <t>ёмкостью 20 пар (жила 0,4)</t>
  </si>
  <si>
    <t>4.7.3</t>
  </si>
  <si>
    <t>ёмкостью 30 пар (жила 0,4)</t>
  </si>
  <si>
    <t>4.7.4</t>
  </si>
  <si>
    <t>ёмкостью  50 пар (жила 0,4)</t>
  </si>
  <si>
    <t>4.7.5</t>
  </si>
  <si>
    <t>ёмкостью  100 пар (жила 0,4)</t>
  </si>
  <si>
    <t>4.7.6</t>
  </si>
  <si>
    <t>ёмкостью  200 пар (жила 0,4)</t>
  </si>
  <si>
    <t>4.7.7</t>
  </si>
  <si>
    <t>ёмкостью 300 пар (жила 0,4)</t>
  </si>
  <si>
    <t>4.7.8</t>
  </si>
  <si>
    <t>ёмкостью  400 пар (жила 0,4)</t>
  </si>
  <si>
    <t>4.7.9</t>
  </si>
  <si>
    <t>ёмкостью более 400 пар до 600 пар (жила 0,4)</t>
  </si>
  <si>
    <t>4.7.10</t>
  </si>
  <si>
    <t>ёмкостью 10 пар  (жила 0,5)</t>
  </si>
  <si>
    <t>4.7.11</t>
  </si>
  <si>
    <t>ёмкостью 20 пар  (жила 0,5)</t>
  </si>
  <si>
    <t>4.7.12</t>
  </si>
  <si>
    <t>ёмкостью 30 пар  (жила 0,5)</t>
  </si>
  <si>
    <t>4.7.13</t>
  </si>
  <si>
    <t>ёмкостью  50 пар  (жила 0,5)</t>
  </si>
  <si>
    <t>4.7.14</t>
  </si>
  <si>
    <t>ёмкостью  100 пар (жила 0,5)</t>
  </si>
  <si>
    <t>4.7.15</t>
  </si>
  <si>
    <t>ёмкостью  200 пар (жила 0,5)</t>
  </si>
  <si>
    <t>4.7.16</t>
  </si>
  <si>
    <t>ёмкостью 300 пар (жила 0,5)</t>
  </si>
  <si>
    <t>4.7.17</t>
  </si>
  <si>
    <t>ёмкостью  400 пар (жила 0,5)</t>
  </si>
  <si>
    <t>4.7.18</t>
  </si>
  <si>
    <t>ёмкостью  500 пар (жила 0,5)</t>
  </si>
  <si>
    <t>4.7.19</t>
  </si>
  <si>
    <t>ёмкостью 600 пар (жила 0,5)</t>
  </si>
  <si>
    <t>4.7.20</t>
  </si>
  <si>
    <t>ёмкостью  50 пар  (жила 0,7)</t>
  </si>
  <si>
    <t>4.7.21</t>
  </si>
  <si>
    <t>ёмкостью 100 пар (жила 0,7)</t>
  </si>
  <si>
    <t>4.8</t>
  </si>
  <si>
    <t>4.8.1</t>
  </si>
  <si>
    <t>4.8.2</t>
  </si>
  <si>
    <t>4.8.3</t>
  </si>
  <si>
    <t>4.8.4</t>
  </si>
  <si>
    <t>4.8.5</t>
  </si>
  <si>
    <t>4.8.6</t>
  </si>
  <si>
    <t>4.8.7</t>
  </si>
  <si>
    <t>4.8.8</t>
  </si>
  <si>
    <t>4.8.9</t>
  </si>
  <si>
    <t>4.8.10</t>
  </si>
  <si>
    <t>4.8.11</t>
  </si>
  <si>
    <t>4.8.12</t>
  </si>
  <si>
    <t>4.8.13</t>
  </si>
  <si>
    <t>4.8.14</t>
  </si>
  <si>
    <t>4.8.15</t>
  </si>
  <si>
    <t>4.8.16</t>
  </si>
  <si>
    <t>4.8.17</t>
  </si>
  <si>
    <t>4.8.18</t>
  </si>
  <si>
    <t>4.8.19</t>
  </si>
  <si>
    <t>4.8.20</t>
  </si>
  <si>
    <t>4.8.21</t>
  </si>
  <si>
    <t>4.9</t>
  </si>
  <si>
    <t>4.9.1</t>
  </si>
  <si>
    <t>4.9.2</t>
  </si>
  <si>
    <t>4.9.3</t>
  </si>
  <si>
    <t>4.9.4</t>
  </si>
  <si>
    <t>4.9.5</t>
  </si>
  <si>
    <t>4.9.6</t>
  </si>
  <si>
    <t>4.9.7</t>
  </si>
  <si>
    <t>4.9.8</t>
  </si>
  <si>
    <t>4.9.9</t>
  </si>
  <si>
    <t>4.9.10</t>
  </si>
  <si>
    <t>4.9.11</t>
  </si>
  <si>
    <t>4.9.12</t>
  </si>
  <si>
    <t>4.9.13</t>
  </si>
  <si>
    <t>4.9.14</t>
  </si>
  <si>
    <t>4.9.15</t>
  </si>
  <si>
    <t>4.9.16</t>
  </si>
  <si>
    <t>4.9.17</t>
  </si>
  <si>
    <t>4.9.18</t>
  </si>
  <si>
    <t>4.9.19</t>
  </si>
  <si>
    <t>4.9.20</t>
  </si>
  <si>
    <t>4.9.21</t>
  </si>
  <si>
    <t>4.10</t>
  </si>
  <si>
    <t>4.10.1</t>
  </si>
  <si>
    <t>до 10x2</t>
  </si>
  <si>
    <t>4.10.2</t>
  </si>
  <si>
    <t>до 20x2</t>
  </si>
  <si>
    <t>4.10.3</t>
  </si>
  <si>
    <t>до 30x2</t>
  </si>
  <si>
    <t>4.10.4</t>
  </si>
  <si>
    <t>до 50x2</t>
  </si>
  <si>
    <t>4.10.5</t>
  </si>
  <si>
    <t>до 100x2</t>
  </si>
  <si>
    <t>4.10.6</t>
  </si>
  <si>
    <t>до 200x2</t>
  </si>
  <si>
    <t>4.10.7</t>
  </si>
  <si>
    <t>до 300x2</t>
  </si>
  <si>
    <t>4.10.8</t>
  </si>
  <si>
    <t>до 400x2</t>
  </si>
  <si>
    <t>4.10.9</t>
  </si>
  <si>
    <t>до 600x2</t>
  </si>
  <si>
    <t>4.10.10</t>
  </si>
  <si>
    <t>до 800x2</t>
  </si>
  <si>
    <t>4.11</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</si>
  <si>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</si>
  <si>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</si>
  <si>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пара</t>
  </si>
  <si>
    <t>4.12</t>
  </si>
  <si>
    <t>4.14</t>
  </si>
  <si>
    <t>4.14.1</t>
  </si>
  <si>
    <t>1 км кабеля</t>
  </si>
  <si>
    <t>4.14.2</t>
  </si>
  <si>
    <t>4.14.3</t>
  </si>
  <si>
    <t>4.14.3.1</t>
  </si>
  <si>
    <t>ёмкостью 10 - 100 пар</t>
  </si>
  <si>
    <t>4.14.3.2</t>
  </si>
  <si>
    <t>ёмкостью 200 - 300 пар</t>
  </si>
  <si>
    <t>4.14.3.3</t>
  </si>
  <si>
    <t>ёмкостью 400 - 600 пар</t>
  </si>
  <si>
    <t>4.14.4</t>
  </si>
  <si>
    <t>4.14.4.1</t>
  </si>
  <si>
    <t>4.14.4.2</t>
  </si>
  <si>
    <t>4.14.4.3</t>
  </si>
  <si>
    <t>4.14.5</t>
  </si>
  <si>
    <t>Демонтаж медного кабеля  всех типов с опор,  включая демонтаж внутри объекта (до кросса включительно), емкость кабеля (включительно):</t>
  </si>
  <si>
    <t>4.14.5.1</t>
  </si>
  <si>
    <t>4.14.5.2</t>
  </si>
  <si>
    <t>4.14.5.3</t>
  </si>
  <si>
    <t>Раздел 5. Инфраструктура (Строительство ЛКСС)</t>
  </si>
  <si>
    <t>5.0.1</t>
  </si>
  <si>
    <t>1 км трассы</t>
  </si>
  <si>
    <t>5.1</t>
  </si>
  <si>
    <t>5.2</t>
  </si>
  <si>
    <t>Докладка каждого дополнительного канала кабельной канализации в период строительства</t>
  </si>
  <si>
    <t>кан-км</t>
  </si>
  <si>
    <t>5.3</t>
  </si>
  <si>
    <t>5.4</t>
  </si>
  <si>
    <t>5.5</t>
  </si>
  <si>
    <t>п.м. перехода</t>
  </si>
  <si>
    <t>5.5.1</t>
  </si>
  <si>
    <t>5.5.2</t>
  </si>
  <si>
    <t>5.6</t>
  </si>
  <si>
    <t>5.6.1</t>
  </si>
  <si>
    <t>5.6.2</t>
  </si>
  <si>
    <t>5.7</t>
  </si>
  <si>
    <t>5.7.1</t>
  </si>
  <si>
    <t>5.7.2</t>
  </si>
  <si>
    <t>5.7.3</t>
  </si>
  <si>
    <t>5.7.4</t>
  </si>
  <si>
    <t>5.8.01</t>
  </si>
  <si>
    <t>Установка колодца типа ККС-1, в том числе при организации участка ГНБ и на существующей кабельной канализации</t>
  </si>
  <si>
    <t>5.8</t>
  </si>
  <si>
    <t>Установка колодца типа ККС-2, в том числе при организации участка ГНБ и на существующей кабельной канализации</t>
  </si>
  <si>
    <t>5.9</t>
  </si>
  <si>
    <t>Установка колодца типа ККС-3,  в том числе при организации участка ГНБ и на существующей кабельной канализации</t>
  </si>
  <si>
    <t>5.10</t>
  </si>
  <si>
    <t>Установка колодца типа ККС-4, в том числе при организации участка ГНБ и на существующей кабельной канализации</t>
  </si>
  <si>
    <t>5.11</t>
  </si>
  <si>
    <t>Установка колодца типа ККС-5,  в том числе при организации участка ГНБ и на существующей кабельной канализации</t>
  </si>
  <si>
    <t>5.12</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</si>
  <si>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</si>
  <si>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5.13</t>
  </si>
  <si>
    <t>Установка поземных смотровых устройств типа КОТ-1/КОТ-2</t>
  </si>
  <si>
    <t>Перебивка колодцев кабельной канализации при докладке дополнительных каналов в существующей канализации</t>
  </si>
  <si>
    <t>5.15</t>
  </si>
  <si>
    <t>Восстановление асфальтобетонных покрытий проезжей части</t>
  </si>
  <si>
    <t>м2</t>
  </si>
  <si>
    <t>5.16</t>
  </si>
  <si>
    <t>Восстановление асфальтобетонного покрытия тротуаров</t>
  </si>
  <si>
    <t>5.17</t>
  </si>
  <si>
    <t>Восстановление покрытия из брусчатки</t>
  </si>
  <si>
    <t>5.18</t>
  </si>
  <si>
    <t>5.19</t>
  </si>
  <si>
    <t>5.20</t>
  </si>
  <si>
    <t>Подъём железобетонных/металлических запорных устройств большого веса на колодцах кабельной канализации сторонних владельцев</t>
  </si>
  <si>
    <t>5.21</t>
  </si>
  <si>
    <t>5.22</t>
  </si>
  <si>
    <t>Укрепление существующих опор разных видов</t>
  </si>
  <si>
    <t>5.23</t>
  </si>
  <si>
    <t>5.24</t>
  </si>
  <si>
    <t>1 м</t>
  </si>
  <si>
    <t>5.25</t>
  </si>
  <si>
    <t>5.26</t>
  </si>
  <si>
    <t>5.27</t>
  </si>
  <si>
    <t>Монтаж трубостоек на крыше здания для организации  воздушно-кабельных переходов/монтаж мачты</t>
  </si>
  <si>
    <t>5.28</t>
  </si>
  <si>
    <t>Демонтаж опор</t>
  </si>
  <si>
    <t>для деревянных / стальных/ композитных опор</t>
  </si>
  <si>
    <t>1 опора</t>
  </si>
  <si>
    <t>для ж/б опор</t>
  </si>
  <si>
    <t>5.29</t>
  </si>
  <si>
    <t>Монтаж уличного шкафа распределительного (ШР)</t>
  </si>
  <si>
    <t>1 шкаф</t>
  </si>
  <si>
    <t>5.30</t>
  </si>
  <si>
    <t>Монтаж климатического шкафа (Outdoor) размером от (750х350х1500)</t>
  </si>
  <si>
    <t>5.31</t>
  </si>
  <si>
    <t>5.32</t>
  </si>
  <si>
    <t>5.33</t>
  </si>
  <si>
    <t>5.34</t>
  </si>
  <si>
    <t>6.1</t>
  </si>
  <si>
    <t>6.2</t>
  </si>
  <si>
    <t>Прокладка и монтаж многопарного передаточного кабеля "витая пара" Cat 5е ёмкостью до 25 пар включительно, от существующего УД до подъезда</t>
  </si>
  <si>
    <t>6.3</t>
  </si>
  <si>
    <t>6.4</t>
  </si>
  <si>
    <t>Строительство слаботочного кабельного стояка в подъезде с установкой проходных коробок</t>
  </si>
  <si>
    <t>6.5</t>
  </si>
  <si>
    <t>Прокладка стальных труб диаметром 60 мм</t>
  </si>
  <si>
    <t>6.6</t>
  </si>
  <si>
    <t>6.7</t>
  </si>
  <si>
    <t>Строительство широкополосных (СКТВ) ДРС (с учётом полного перечня расходных и монтажных материалов, за исключением работ по установке и шкафов)</t>
  </si>
  <si>
    <t>1 ДХ</t>
  </si>
  <si>
    <t>6.8.1</t>
  </si>
  <si>
    <t>6.8.1.1</t>
  </si>
  <si>
    <t>ВОК до 8 волокон включительно</t>
  </si>
  <si>
    <t>6.8.1.2</t>
  </si>
  <si>
    <t>ВОК от 8 до 12 волокон включительно</t>
  </si>
  <si>
    <t>6.8.1.3</t>
  </si>
  <si>
    <t>ВОК от 12 до 16 волокон включительно</t>
  </si>
  <si>
    <t>6.8.1.4</t>
  </si>
  <si>
    <t>ВОК от 16 до 24 волокон включительно</t>
  </si>
  <si>
    <t>6.8.1.5</t>
  </si>
  <si>
    <t>ВОК от 24 до 32 волокон включительно</t>
  </si>
  <si>
    <t>6.8.2</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</si>
  <si>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</si>
  <si>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</si>
  <si>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</si>
  <si>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</si>
  <si>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</si>
  <si>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</si>
  <si>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</si>
  <si>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</si>
  <si>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</si>
  <si>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t>6.9</t>
  </si>
  <si>
    <t>Установка/замена ОРК на существующей ДРС</t>
  </si>
  <si>
    <t>6.9.1</t>
  </si>
  <si>
    <t>Установка/замена ОРК на существующей ДРС с учетом стоимости  ОРК-Т-8</t>
  </si>
  <si>
    <t>6.9.2</t>
  </si>
  <si>
    <t>Установка/замена ОРК на существующей ДРС  с учетом стоимости   ОРК-Т-16</t>
  </si>
  <si>
    <t>6.10</t>
  </si>
  <si>
    <t>Сварка волокон (применяется только при установке/замене ОРК на существующей кабельной линии)</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</si>
  <si>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</si>
  <si>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1 волокно</t>
  </si>
  <si>
    <t>6.11</t>
  </si>
  <si>
    <t>6.11.1</t>
  </si>
  <si>
    <t>6.11.2</t>
  </si>
  <si>
    <t xml:space="preserve">Установка и монтаж сплиттера 2-го каскада (УСМ),  включая стоимость сплиттера  1х4  </t>
  </si>
  <si>
    <t>6.11.3</t>
  </si>
  <si>
    <t>Установка и монтаж сплиттера 2-го каскада (УСМ),  включая стоимость сплиттера  1х8</t>
  </si>
  <si>
    <t>6.12</t>
  </si>
  <si>
    <t>Установка/замена шкафа  ОРШ от 64 до 128 абонентов PON (включительно)</t>
  </si>
  <si>
    <t>6.13</t>
  </si>
  <si>
    <t>Установка/замена шкафа  ОРШ от 128 до 256 абонентов PON (включительно)</t>
  </si>
  <si>
    <t>6.14</t>
  </si>
  <si>
    <t>6.15</t>
  </si>
  <si>
    <t>6.15.1</t>
  </si>
  <si>
    <t>6.16</t>
  </si>
  <si>
    <t>6.17</t>
  </si>
  <si>
    <t>6.18</t>
  </si>
  <si>
    <t>6.19</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</si>
  <si>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</si>
  <si>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6.20</t>
  </si>
  <si>
    <t>Прокладка металлорукава диаметром до 38мм</t>
  </si>
  <si>
    <t>6.21</t>
  </si>
  <si>
    <t>Монтаж/Замена патч-корда с монтажом/заменой SFP модуля (при необходимости) при длине патч-корда до 3 м</t>
  </si>
  <si>
    <t>1 патчкорд</t>
  </si>
  <si>
    <t>6.22</t>
  </si>
  <si>
    <t>Монтаж/Замена патч-корда с монтажом/заменой SFP модуля (при необходимости) при длине патч-корда свыше 3 м до 10 м включительно</t>
  </si>
  <si>
    <t>6.23</t>
  </si>
  <si>
    <t>Монтаж оптических  патч-кордов</t>
  </si>
  <si>
    <t>шт.</t>
  </si>
  <si>
    <t>6.24</t>
  </si>
  <si>
    <t>6.25</t>
  </si>
  <si>
    <t>Монтаж шкафа, стойки 19"</t>
  </si>
  <si>
    <t>6.25.1</t>
  </si>
  <si>
    <t>до 9 U включительно</t>
  </si>
  <si>
    <t>6.25.2</t>
  </si>
  <si>
    <t>до 12U включительно</t>
  </si>
  <si>
    <t>6.25.3</t>
  </si>
  <si>
    <t>до 24U включительно</t>
  </si>
  <si>
    <t>6.25.4</t>
  </si>
  <si>
    <t>до 48U включительно</t>
  </si>
  <si>
    <t>6.26</t>
  </si>
  <si>
    <t>6.27</t>
  </si>
  <si>
    <t>Монтаж оптических кроссовых шкафов (типа КРН 4,крона)</t>
  </si>
  <si>
    <t>6.27.1</t>
  </si>
  <si>
    <t>Монтаж малогабаритного шкафа под домофон, ЗУ, ВН, точку доступа</t>
  </si>
  <si>
    <t>6.27.2</t>
  </si>
  <si>
    <t>Сборка и монтаж щита системы учета ресурсов с подготовкой под установку оборудования</t>
  </si>
  <si>
    <t>6.27.2.1</t>
  </si>
  <si>
    <t>6.27.2.2</t>
  </si>
  <si>
    <t>6.27.2.3</t>
  </si>
  <si>
    <t>6.27.2.4</t>
  </si>
  <si>
    <t>6.27.2.5</t>
  </si>
  <si>
    <t>6.27.2.6</t>
  </si>
  <si>
    <t>6.28</t>
  </si>
  <si>
    <t>1 комплект</t>
  </si>
  <si>
    <t>6.29</t>
  </si>
  <si>
    <t>6.30</t>
  </si>
  <si>
    <t>Монтаж второго и каждого последующего коммутатора доступа/ СПВ-конвертера  в существующий телекоммуникационный шкаф в узле доступа</t>
  </si>
  <si>
    <t>6.31</t>
  </si>
  <si>
    <t>Обновление программного обеспечения оборудования</t>
  </si>
  <si>
    <t>6.32</t>
  </si>
  <si>
    <t>6.32.1</t>
  </si>
  <si>
    <t>ёмкостью до 256 портов (включительно)</t>
  </si>
  <si>
    <t>6.32.2</t>
  </si>
  <si>
    <t>ёмкостью от 256-512 портов (включительно)</t>
  </si>
  <si>
    <t>6.32.3</t>
  </si>
  <si>
    <t>6.33</t>
  </si>
  <si>
    <t>Установка, монтаж и расшивка патч-панели 12 портов</t>
  </si>
  <si>
    <t>6.33.1</t>
  </si>
  <si>
    <t>Установка коммутационной коробки (JB-730) / разветвителя интерфейса RS</t>
  </si>
  <si>
    <t>6.34</t>
  </si>
  <si>
    <t>Установка, монтаж и расшивка патч-панели 24 порта</t>
  </si>
  <si>
    <t>6.35</t>
  </si>
  <si>
    <t>Демонтаж телекоммуникационного  шкафа, телекоммуникационной стойки: до 24 U включительно</t>
  </si>
  <si>
    <t>1шт</t>
  </si>
  <si>
    <t>6.36</t>
  </si>
  <si>
    <t>Демонтаж телекоммуникационного  шкафа, телекоммуникационной стойки: до 48 U включительно</t>
  </si>
  <si>
    <t>6.37</t>
  </si>
  <si>
    <t>Устройство линий связи</t>
  </si>
  <si>
    <t>6.38</t>
  </si>
  <si>
    <t>6.39</t>
  </si>
  <si>
    <t>6.39.1</t>
  </si>
  <si>
    <t>6.40</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</si>
  <si>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включая запас 5 м в ДХ.</t>
  </si>
  <si>
    <t>6.41</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</si>
  <si>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 включая запас 5 м в ДХ.</t>
  </si>
  <si>
    <t>6.41.1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</si>
  <si>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включая запас 5 м в ДХ.</t>
  </si>
  <si>
    <t>6.42</t>
  </si>
  <si>
    <t>6.43</t>
  </si>
  <si>
    <t>6.43.1</t>
  </si>
  <si>
    <t>6.44</t>
  </si>
  <si>
    <t>6.45</t>
  </si>
  <si>
    <t>6.45.1</t>
  </si>
  <si>
    <t>6.46</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</si>
  <si>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</si>
  <si>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6.47</t>
  </si>
  <si>
    <t>6.48</t>
  </si>
  <si>
    <t>6.49</t>
  </si>
  <si>
    <t>6.50</t>
  </si>
  <si>
    <t>6.51</t>
  </si>
  <si>
    <t>6.52</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</si>
  <si>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</si>
  <si>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6.53</t>
  </si>
  <si>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</si>
  <si>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6.54</t>
  </si>
  <si>
    <t>6.55</t>
  </si>
  <si>
    <t>6.56</t>
  </si>
  <si>
    <t>6.57</t>
  </si>
  <si>
    <t>6.58</t>
  </si>
  <si>
    <t>Прокладка и монтаж коаксиального кабеля по установленным конструкциям (трубам, коробам и т.д.)</t>
  </si>
  <si>
    <t>6.59</t>
  </si>
  <si>
    <t>Прокладка и монтаж коаксиального кабеля с установкой конструкций (труб, коробов и т.д.)</t>
  </si>
  <si>
    <t>Комплексные услуги (домофония/радиофикация/видеонаблюдение/беспроводной доступ/телеметрия)</t>
  </si>
  <si>
    <t>6.60</t>
  </si>
  <si>
    <t>Комплекс работ по монтажу систем  домофонии (ЗУ)</t>
  </si>
  <si>
    <t>6.60.01</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</si>
  <si>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</si>
  <si>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</si>
  <si>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отчет</t>
  </si>
  <si>
    <t>6.60.1</t>
  </si>
  <si>
    <t>Установка и монтаж вызывной панели домофона</t>
  </si>
  <si>
    <t>6.60.2</t>
  </si>
  <si>
    <t>Замена и монтаж вызывной панели домофона, с переустройством  посадочного места</t>
  </si>
  <si>
    <t>6.60.3</t>
  </si>
  <si>
    <t>Монтаж блока питания (домофон)</t>
  </si>
  <si>
    <t>6.60.4</t>
  </si>
  <si>
    <t>Монтаж контроллера/ККМ (домофон)/СКУД</t>
  </si>
  <si>
    <t>6.60.5</t>
  </si>
  <si>
    <t>Установка блока/модуля  сопряжения (домофон /видеодомофон)</t>
  </si>
  <si>
    <t>6.60.6</t>
  </si>
  <si>
    <t>Установка и монтаж кнопки выхода/считывателя /СКУД</t>
  </si>
  <si>
    <t>6.60.7</t>
  </si>
  <si>
    <t>Установка и подключение  электромагнитного замка, с кнопкой аварийного выхода.</t>
  </si>
  <si>
    <t>6.60.8</t>
  </si>
  <si>
    <t>6.60.8.1</t>
  </si>
  <si>
    <t>6.60.8.2</t>
  </si>
  <si>
    <t>6.60.9</t>
  </si>
  <si>
    <t>6.61.</t>
  </si>
  <si>
    <t>Выполнение работ по программированию ключа/ метки NFS</t>
  </si>
  <si>
    <t>СМР: Программирование ключа/метки NFS</t>
  </si>
  <si>
    <t>6.61.1</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</si>
  <si>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</si>
  <si>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</si>
  <si>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6.62</t>
  </si>
  <si>
    <t>Установка  подключение абонентских устройств в квартире</t>
  </si>
  <si>
    <t>6.62.1</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</si>
  <si>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</si>
  <si>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</si>
  <si>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6.62.2</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</si>
  <si>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</si>
  <si>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</si>
  <si>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6.62.3</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</si>
  <si>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</si>
  <si>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6.63</t>
  </si>
  <si>
    <t xml:space="preserve">Сборка и монтаж базовой радиостанции на проектируемых конструкциях с их монтажом  </t>
  </si>
  <si>
    <t>6.64</t>
  </si>
  <si>
    <t>Сборка и монтаж базовой радиостанции на существующих конструкциях</t>
  </si>
  <si>
    <t>6.64.1</t>
  </si>
  <si>
    <t>Сборка и монтаж базовой радиостанции LoraWAN   (Фемтосота " Femtocell")   внутреннего размещения   и других аналогов.</t>
  </si>
  <si>
    <t>6.65</t>
  </si>
  <si>
    <t>Прокладка распределительного радиофидера</t>
  </si>
  <si>
    <t>6.66</t>
  </si>
  <si>
    <t>Радиофикация подъездов в случае более 1-ого подъезда в доме</t>
  </si>
  <si>
    <t>подъезд</t>
  </si>
  <si>
    <t>6.67</t>
  </si>
  <si>
    <t>6.67.1</t>
  </si>
  <si>
    <t>6.67.2</t>
  </si>
  <si>
    <t>6.67.3</t>
  </si>
  <si>
    <t>6.68</t>
  </si>
  <si>
    <t>6.68.1</t>
  </si>
  <si>
    <t>6.68.2</t>
  </si>
  <si>
    <t>6.68.3</t>
  </si>
  <si>
    <t>6.69</t>
  </si>
  <si>
    <t>6.69.1</t>
  </si>
  <si>
    <t>6.69.2</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</si>
  <si>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свыше  10 пар</t>
  </si>
  <si>
    <t>6.69.3</t>
  </si>
  <si>
    <t>Прокладка кабеля  для систем телеметрии типа  КИПЭВнг(А)-LS Nх2х0,6 (Спецкабель) (или аналог), (скрытая проводка)</t>
  </si>
  <si>
    <t>6.70</t>
  </si>
  <si>
    <t>СМР, ПИР, прочие затраты, не ограничиваясь перечисленным: Монтаж   коробки радиотрансляционной РОН ,  с учетом материалов, в том числе РОН.</t>
  </si>
  <si>
    <t>6.71</t>
  </si>
  <si>
    <t>Установка ТАМУ (Трансформатор абонентский унифицированный)</t>
  </si>
  <si>
    <t>6.72</t>
  </si>
  <si>
    <t>Установка Разветвительной коробки</t>
  </si>
  <si>
    <t>ПИР, СМР: Монтаж и расключение разветвительной коробки, с учетом стоимости материалов.</t>
  </si>
  <si>
    <t>6.73</t>
  </si>
  <si>
    <t>Установка абонентской розетки (наружная, встроенная)</t>
  </si>
  <si>
    <t>ПИР, СМР: Монтаж наружной абонентской розетки, с учетом стоимости материалов.</t>
  </si>
  <si>
    <t>6.74</t>
  </si>
  <si>
    <t>Монтаж оборудования ГО и ЧС</t>
  </si>
  <si>
    <t>6.75</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</si>
  <si>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</si>
  <si>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</si>
  <si>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6.76</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</si>
  <si>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</si>
  <si>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</si>
  <si>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6.77</t>
  </si>
  <si>
    <t>Комплекс работ по установке 1-го шлагбаума</t>
  </si>
  <si>
    <t>6.77.1</t>
  </si>
  <si>
    <t>Проектно-изыскательские работы по установке шлагбаума</t>
  </si>
  <si>
    <t>1 шлагбаум</t>
  </si>
  <si>
    <t>6.77.2</t>
  </si>
  <si>
    <t>Строительно-монтажные работы</t>
  </si>
  <si>
    <t>6.77.3</t>
  </si>
  <si>
    <t>Монтаж Ethernet-реле (шлагбаум)</t>
  </si>
  <si>
    <t>6.77.4</t>
  </si>
  <si>
    <t>монтаж светофора (шлагбаум)</t>
  </si>
  <si>
    <t>1 светофор</t>
  </si>
  <si>
    <t>6.77.5</t>
  </si>
  <si>
    <t>Монтаж обогревателя с термостатом (шлагбаум)</t>
  </si>
  <si>
    <t>6.77.6</t>
  </si>
  <si>
    <t>Монтаж индукционной петли</t>
  </si>
  <si>
    <t>Монтаж  дополнительного столбика под фотоэлемент</t>
  </si>
  <si>
    <t>6.78</t>
  </si>
  <si>
    <t>6.79</t>
  </si>
  <si>
    <t>6.80</t>
  </si>
  <si>
    <t>6.81</t>
  </si>
  <si>
    <t>Монтаж/установка полноростового турникета уличного исполнения</t>
  </si>
  <si>
    <t>6.82.1</t>
  </si>
  <si>
    <t>Установка  мачты освещения или прожектора над шлагбаумом</t>
  </si>
  <si>
    <t>6.83</t>
  </si>
  <si>
    <t>Организация телеметрии</t>
  </si>
  <si>
    <t>ПИР, СМР по монтажу БС выполняется по расценкам позиций 6.63-6.64</t>
  </si>
  <si>
    <t>6.83.3</t>
  </si>
  <si>
    <t>Отчет</t>
  </si>
  <si>
    <t>6.84</t>
  </si>
  <si>
    <t>Монтаж электросчетчика с радиомодулем</t>
  </si>
  <si>
    <t>6.85</t>
  </si>
  <si>
    <t>Монтаж модуля сопряжения LORA/NB-IoT</t>
  </si>
  <si>
    <t>6.86</t>
  </si>
  <si>
    <t>Монтаж блока коммутации / конвертера/ концентратора (ПУ телеметрия)</t>
  </si>
  <si>
    <t>6.87</t>
  </si>
  <si>
    <t>Установка счетчика импульсов-регистратора до 10 каналов включительно (ПУ телеметрия)</t>
  </si>
  <si>
    <t>6.88</t>
  </si>
  <si>
    <t>Установка счетчика импульсов-регистратора свыше 10 каналов  (ПУ телеметрия)</t>
  </si>
  <si>
    <t>6.88.1</t>
  </si>
  <si>
    <t>6.88.2</t>
  </si>
  <si>
    <t>Пуско-наладочные работы приборов учета (ПУ) (проводное решение)</t>
  </si>
  <si>
    <t>6.88.3</t>
  </si>
  <si>
    <t>Пуско-наладочные работы приборов учета (ПУ) (беспроводное решение)</t>
  </si>
  <si>
    <t>6.89</t>
  </si>
  <si>
    <t>Установка, настройка оборудования Wi-Fi, видеокамеры в помещении (в т.ч в ДХ)</t>
  </si>
  <si>
    <t>6.90</t>
  </si>
  <si>
    <t>6.91</t>
  </si>
  <si>
    <t>Установка камеры подъездного/внутриподъездного видеонаблюдения (ПВН)  (в т.ч системы городского видеонаблюдения)</t>
  </si>
  <si>
    <t>6.92</t>
  </si>
  <si>
    <t>Уличная камера на столбовой опоре</t>
  </si>
  <si>
    <t>6.92.1</t>
  </si>
  <si>
    <t>ПНР на систему  видеонаблюдения</t>
  </si>
  <si>
    <t xml:space="preserve">Включая и не ограничиваясь, ПНР на  систему видеонаблюдения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</si>
  <si>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6.93</t>
  </si>
  <si>
    <t>точка доступа</t>
  </si>
  <si>
    <t>6.94</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</si>
  <si>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</si>
  <si>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6.94.1</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</si>
  <si>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</si>
  <si>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</si>
  <si>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6.94.2</t>
  </si>
  <si>
    <t>Монтаж нетипового некомплектного кронштейна внутри помещения (ТД Wi-Fi/камера видеонаблюдения)</t>
  </si>
  <si>
    <t>6.94.3</t>
  </si>
  <si>
    <t>Монтаж нетипового некомплектного  кронштейна уличного фасад/опора/иной конструктив места установки  (ТД Wi-Fi/камера видеонаблюдения)</t>
  </si>
  <si>
    <t>6.94.4</t>
  </si>
  <si>
    <t>6.94.5</t>
  </si>
  <si>
    <t>Расчет радиопокрытия либо разработка решений по оптимизации существующей сети Wi-Fi по одному адресу. Площадь (с зоной покрытия) от 50 кв.м.  до 1000 кв.м.</t>
  </si>
  <si>
    <t>отчёт</t>
  </si>
  <si>
    <t>6.94.6</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</si>
  <si>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</si>
  <si>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6.94.7</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</si>
  <si>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</si>
  <si>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6.94.8</t>
  </si>
  <si>
    <t>Расчет радиопокрытия либо разработка решений по оптимизации существующей сети Wi-Fi по одному адресу. Площадь (с зоной покрытия) более 50000 кв.м.</t>
  </si>
  <si>
    <t>6.95</t>
  </si>
  <si>
    <t>6.96</t>
  </si>
  <si>
    <t>Настройка коммутатора видеонаблюдение/контроль доступа/ беспроводной доступ</t>
  </si>
  <si>
    <t>ПНР: Включая весь перечень работ но настройке оборудования.</t>
  </si>
  <si>
    <t>1 коммутатор</t>
  </si>
  <si>
    <t>6.97</t>
  </si>
  <si>
    <t>Монтаж автоматизированного рабочего места оператора видеонаблюдения (АРМ)</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</si>
  <si>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</si>
  <si>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6.98</t>
  </si>
  <si>
    <t>Сборка и монтаж антенны для эфирного TV (внешняя)</t>
  </si>
  <si>
    <t>6.99</t>
  </si>
  <si>
    <t>Демонтаж оборудования</t>
  </si>
  <si>
    <t>ед. оборудования</t>
  </si>
  <si>
    <t>30 % от стоимости  монтажа</t>
  </si>
  <si>
    <t>Устройство линий электропитания</t>
  </si>
  <si>
    <t>6.100</t>
  </si>
  <si>
    <t>Получение акта разграничения балансовой принадлежности</t>
  </si>
  <si>
    <t>акт</t>
  </si>
  <si>
    <t>6.101</t>
  </si>
  <si>
    <t>Получение ТУ на электроснабжение</t>
  </si>
  <si>
    <t>ТУ</t>
  </si>
  <si>
    <t>6.102</t>
  </si>
  <si>
    <t>Проведение приемо-сдаточных испытаний электроустановок</t>
  </si>
  <si>
    <t>6.103</t>
  </si>
  <si>
    <t>6.104</t>
  </si>
  <si>
    <t>Комплекс работ по подключению оборудования к электропитанию постоянным/переменным током.</t>
  </si>
  <si>
    <t>6.105</t>
  </si>
  <si>
    <t>Монтаж электрического счетчика</t>
  </si>
  <si>
    <t>6.106</t>
  </si>
  <si>
    <t>Установка автоматического выключателя</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</si>
  <si>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</si>
  <si>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6.107</t>
  </si>
  <si>
    <t>Установка блока из трех розеток (220В и типа RJ)</t>
  </si>
  <si>
    <t>6.107.1</t>
  </si>
  <si>
    <t>Установка розетки (220В) на DIN-рейку с заземлением контактов</t>
  </si>
  <si>
    <t>6.108</t>
  </si>
  <si>
    <t xml:space="preserve">1 м  </t>
  </si>
  <si>
    <t>6.109</t>
  </si>
  <si>
    <t>6.110</t>
  </si>
  <si>
    <t>6.111</t>
  </si>
  <si>
    <t>6.112</t>
  </si>
  <si>
    <t>6.113</t>
  </si>
  <si>
    <t>6.114</t>
  </si>
  <si>
    <t>6.115</t>
  </si>
  <si>
    <t>ПИР, СМР. С учетом стоимости  материалов. Включает прокладку силового кабеля и кабеля заземления, не включает подключения и измерения.</t>
  </si>
  <si>
    <t>6.116</t>
  </si>
  <si>
    <t>6.117</t>
  </si>
  <si>
    <t>6.118</t>
  </si>
  <si>
    <t>Прокладка и монтаж силового кабеля ВВГнг/ВВГнг-LS/КГВВнг(А)-LS/ПВС (аналог) ёмкостью до 3х2,5мм2 для различных подключений сверх 20/50 м</t>
  </si>
  <si>
    <t>Раздел 7. Беспроводный доступ</t>
  </si>
  <si>
    <t>Проектно-изыскательские работы, получение разрешений, согласований, проведение экспертиз</t>
  </si>
  <si>
    <t>7.1</t>
  </si>
  <si>
    <t>Изыскание потенциальных объектов, определение технической возможности для размещения оборудования</t>
  </si>
  <si>
    <t>7.2</t>
  </si>
  <si>
    <t>Проведение предпроектных изысканий</t>
  </si>
  <si>
    <t>за один комплект</t>
  </si>
  <si>
    <t>7.3</t>
  </si>
  <si>
    <t>7.4</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</si>
  <si>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</si>
  <si>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t>7.5</t>
  </si>
  <si>
    <t>7.6</t>
  </si>
  <si>
    <t>7.7</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</si>
  <si>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</si>
  <si>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7.8</t>
  </si>
  <si>
    <t>Строительно-монтажные и пуско-наладочные работы</t>
  </si>
  <si>
    <t>для объектов РРС (в том числе e-band)</t>
  </si>
  <si>
    <t>7.9</t>
  </si>
  <si>
    <t>7.10</t>
  </si>
  <si>
    <t>7.11</t>
  </si>
  <si>
    <t>7.12</t>
  </si>
  <si>
    <t>7.13</t>
  </si>
  <si>
    <t>за пролет</t>
  </si>
  <si>
    <t>7.14</t>
  </si>
  <si>
    <t>Монтаж и ПНР станционной части радиооборудования БС БШПД</t>
  </si>
  <si>
    <t>7.15</t>
  </si>
  <si>
    <t>комплекс работ</t>
  </si>
  <si>
    <t>для работ по созданию инфраструктуры</t>
  </si>
  <si>
    <t>7.18</t>
  </si>
  <si>
    <t>7.18.1</t>
  </si>
  <si>
    <t>7.18.2</t>
  </si>
  <si>
    <t>7.18.3</t>
  </si>
  <si>
    <t>7.19</t>
  </si>
  <si>
    <t>Строительство контура заземления</t>
  </si>
  <si>
    <t>Прочие работы</t>
  </si>
  <si>
    <t>7.20</t>
  </si>
  <si>
    <t>Демонтаж антенны РРС, оборудования БШПД</t>
  </si>
  <si>
    <t>50% от стоимости монтажа</t>
  </si>
  <si>
    <t>7.21</t>
  </si>
  <si>
    <t>Компенсация за использование автовышки для необслуживаемых АМС.</t>
  </si>
  <si>
    <t>7.21.1</t>
  </si>
  <si>
    <t xml:space="preserve"> для АМС высотой до 30 м</t>
  </si>
  <si>
    <t>смена</t>
  </si>
  <si>
    <t>7.21.2</t>
  </si>
  <si>
    <t>7.21.3</t>
  </si>
  <si>
    <t xml:space="preserve"> для АМС высотой более 40 м</t>
  </si>
  <si>
    <t>7.22</t>
  </si>
  <si>
    <t>Использование альпиниста</t>
  </si>
  <si>
    <t>Раздел 8. Строительство структурированных кабельных сетей (СКС) (Комплекс работ на одном объекте по организации АРМ)</t>
  </si>
  <si>
    <t>Проектно-изыскательские работы (ПИР)</t>
  </si>
  <si>
    <t>8.0.1</t>
  </si>
  <si>
    <t>1 порт</t>
  </si>
  <si>
    <t>8.0.2</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</si>
  <si>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</si>
  <si>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</si>
  <si>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</si>
  <si>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8.1.2</t>
  </si>
  <si>
    <t>Прокладка и монтаж кабель каналов, коробов ПВХ по конструкциям размером  80х60мм</t>
  </si>
  <si>
    <t>м</t>
  </si>
  <si>
    <t>8.1.3</t>
  </si>
  <si>
    <t>Прокладка и монтаж  кабель каналов, коробов ПВХ по конструкциям размером  100Х60</t>
  </si>
  <si>
    <t>8.1.4</t>
  </si>
  <si>
    <t>Прокладка и монтаж  кабель каналов, коробов ПВХ по конструкциям размером более 100Х60</t>
  </si>
  <si>
    <t>8.1.5</t>
  </si>
  <si>
    <t>8.1.6</t>
  </si>
  <si>
    <t>Прокладка и монтаж трубы (жесткая оцинкованная) по конструкциям Д до 50 мм</t>
  </si>
  <si>
    <t>8.1.7</t>
  </si>
  <si>
    <t>8.1.8</t>
  </si>
  <si>
    <t>8.1.9</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</si>
  <si>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</si>
  <si>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8.1.10</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</si>
  <si>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</si>
  <si>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8.2.1</t>
  </si>
  <si>
    <t>Прокладка, монтаж, трассировка кабеля  UTP  cat 5e, 6е до 4 пар в коробе, в лотке, кабельном канале, трубе, гофре и т.д.</t>
  </si>
  <si>
    <t>8.2.2</t>
  </si>
  <si>
    <t>Демонтаж кабеля витая пара из короба, лотка, кабельного канала, гофры и т.д.</t>
  </si>
  <si>
    <t>8.2.3</t>
  </si>
  <si>
    <t>Прокладка, монтаж, трассировка  силового кабеля (провода) емкостью до  3х2,5 мм2, в коробе, в лотке, кабельном канале, трубе, гофре, 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</si>
  <si>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</si>
  <si>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8.2.4</t>
  </si>
  <si>
    <t>Прокладка, монтаж, трассировка силового кабеля (провода) емкостью до  5х4 мм2, в коробе, в лотке, кабельном канале, трубе, гофре,металлорукаве  и т.д.</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</si>
  <si>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</si>
  <si>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8.2.5</t>
  </si>
  <si>
    <t>Прокладка, монтаж, трассировка силового кабеля (провода) емкостью до  5х10мм2, в коробе, в лотке, кабельном канале, трубе, гофре,металлорукаве  и т.д.</t>
  </si>
  <si>
    <t>8.2.6</t>
  </si>
  <si>
    <t>Прокладка, монтаж, трассировка силового кабеля (провода) емкостью до  5х16 мм2, в коробе, в лотке, кабельном канале, трубе, гофре,металлорукаве  и т.д.</t>
  </si>
  <si>
    <t>8.2.7</t>
  </si>
  <si>
    <t>Прокладка, монтаж, трассировка силового кабеля (провода) емкостью до  5х35 мм2, в коробе, в лотке, кабельном канале, трубе, гофре,металлорукаве  и т.д.</t>
  </si>
  <si>
    <t>8.2.8</t>
  </si>
  <si>
    <t>Прокладка, монтаж, трассировка силового кабеля (провода) емкостью до  5х70 мм2, в коробе, в лотке, кабельном канале, трубе, гофре,металлорукаве  и т.д.</t>
  </si>
  <si>
    <t>8.2.9</t>
  </si>
  <si>
    <t>Прокладка, монтаж, трассировка силового кабеля (провода) емкостью до  5х95 мм2, в коробе, в лотке, кабельном канале, трубе, гофре,металлорукаве  и т.д.</t>
  </si>
  <si>
    <t>8.2.10</t>
  </si>
  <si>
    <t>8.2.11</t>
  </si>
  <si>
    <t>Штробление стен и заделка борозды</t>
  </si>
  <si>
    <t>СМР, независимо от материалов поверхности, включая сопутствующие работы</t>
  </si>
  <si>
    <t>1м борозды</t>
  </si>
  <si>
    <t>8.2.12</t>
  </si>
  <si>
    <t>Прокладка, монтаж, трассировка кабеля UTP  cat 5e до 4 пар в штробе или открытым способом креплением  накладными скобами</t>
  </si>
  <si>
    <t>м.</t>
  </si>
  <si>
    <t>8.2.13</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</si>
  <si>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</si>
  <si>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</si>
  <si>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8.2.14</t>
  </si>
  <si>
    <t>Прокладка, монтаж, трассировка коаксиального кабеля  в коробе, в лотке, кабельном канале, трубе, гофре и т.д.</t>
  </si>
  <si>
    <t>Монтаж информационных розеток</t>
  </si>
  <si>
    <t>Установка, монтаж, подключение  розеток RJ45, RJ12, RG11 (открытый монтаж)</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</si>
  <si>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</si>
  <si>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Установка, монтаж, подключение  розеток RJ45, RJ12, RG11 в/на короб/кабель канал</t>
  </si>
  <si>
    <t>8.3.2</t>
  </si>
  <si>
    <t>Демонтаж и отключение розетки</t>
  </si>
  <si>
    <t>8.3.3</t>
  </si>
  <si>
    <t>Обжим коннектора RJ11, RJ45</t>
  </si>
  <si>
    <t>СМР монтаж коннектора RJ11, RJ45, включая стоимость основных материалов (коннектор, колпачок).</t>
  </si>
  <si>
    <t>8.3.4</t>
  </si>
  <si>
    <t>Обжим коннектора BNC</t>
  </si>
  <si>
    <t>СМР монтаж коннектора BNC, включая стоимость основных и крепежных материалов.</t>
  </si>
  <si>
    <t>8.4.1</t>
  </si>
  <si>
    <t>8.4.2</t>
  </si>
  <si>
    <t>8.4.3</t>
  </si>
  <si>
    <t>8.4.4</t>
  </si>
  <si>
    <t>8.4.5</t>
  </si>
  <si>
    <t>8.4.6</t>
  </si>
  <si>
    <t>Монтаж навесного бокса (щита) распределительного  до 24 модулей (включительно)</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</si>
  <si>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</si>
  <si>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8.4.7</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</si>
  <si>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</si>
  <si>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</si>
  <si>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</si>
  <si>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Установка, монтаж , подключение розетки, выключателя (открытый монтаж)</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</si>
  <si>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</si>
  <si>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</si>
  <si>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</si>
  <si>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8.4.9</t>
  </si>
  <si>
    <t>8.4.10</t>
  </si>
  <si>
    <t>СМР: Монтаж и расключение разветвительной коробки, включая стоимость основных и  крепежных материалов.</t>
  </si>
  <si>
    <t>8.4.11</t>
  </si>
  <si>
    <t>8.4.12</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</si>
  <si>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</si>
  <si>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</si>
  <si>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8.5.1</t>
  </si>
  <si>
    <t>Монтаж патч-панели 24 портов /кросс-панели в телекоммуникационный шкаф (стойку)</t>
  </si>
  <si>
    <t>8.5.2</t>
  </si>
  <si>
    <t>Монтаж патч-панели 48 порта /кросс-панели в телекоммуникационный шкаф (стойку)</t>
  </si>
  <si>
    <t>8.5.4.</t>
  </si>
  <si>
    <t>Монтаж оборудования в существующий телекоммуникационный шкаф/стойку *</t>
  </si>
  <si>
    <t>1-я 'ед. оборудования</t>
  </si>
  <si>
    <t>8.5.6</t>
  </si>
  <si>
    <t>Расшивка и разделка медножильного кабеля на порт патч-панели/кросс-панели</t>
  </si>
  <si>
    <t>8.5.7</t>
  </si>
  <si>
    <t>Монтаж медножильных  патч-кордов</t>
  </si>
  <si>
    <t>Монтаж, коммутация, медножильных  патч-кордов до 5 м., включая стоимость основных и крепежных материалов.</t>
  </si>
  <si>
    <t>8.5.8</t>
  </si>
  <si>
    <t>Маркировка розетки и порта на патч панели</t>
  </si>
  <si>
    <t>8.5.9</t>
  </si>
  <si>
    <t>Демонтаж оборудования/патч панели/кросс-панели/кабельного органайзера/полки/оптического кроссового шкафа в телекоммуникационном шкафу/стойке</t>
  </si>
  <si>
    <t>Сертификация и тестирование</t>
  </si>
  <si>
    <t>8.6.1</t>
  </si>
  <si>
    <t>8.6.2</t>
  </si>
  <si>
    <t>Линия</t>
  </si>
  <si>
    <t>8.7.1</t>
  </si>
  <si>
    <t>Монтаж технологического проходного отверстия в стене  100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</si>
  <si>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</si>
  <si>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8.7.2</t>
  </si>
  <si>
    <t>Монтаж технологического проходного отверстия в стене 300 мм</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</si>
  <si>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</si>
  <si>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8.7.3</t>
  </si>
  <si>
    <t>Монтаж технологического проходного отверстия в стене 50 мм</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</si>
  <si>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</si>
  <si>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8.7.4</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</si>
  <si>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</si>
  <si>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8.7.5</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</si>
  <si>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</si>
  <si>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8.7.6</t>
  </si>
  <si>
    <t>Демонтаж/монтаж плит фальшпола</t>
  </si>
  <si>
    <t>Демонтаж/монтаж плит фальш пола,  частичная разборка и сборка устроенных конструкций</t>
  </si>
  <si>
    <t>8.7.7</t>
  </si>
  <si>
    <t>Демонтаж/монтаж фальшпотолка (Реечного типа/Амстронг)</t>
  </si>
  <si>
    <t>8.7.8</t>
  </si>
  <si>
    <t>Только плитки</t>
  </si>
  <si>
    <t>8.7.9</t>
  </si>
  <si>
    <t>Демонтаж/монтаж облицовочной фасадной плитки (вентилируемый фасад)</t>
  </si>
  <si>
    <t>8.7.9.1</t>
  </si>
  <si>
    <t>8.7.9.2</t>
  </si>
  <si>
    <t>Шпатлевка стен</t>
  </si>
  <si>
    <t>Грунтовка  стен, нанесение шпатлевки вручную.</t>
  </si>
  <si>
    <t>8.7.9.3</t>
  </si>
  <si>
    <t>Ремонт штукатурки стен</t>
  </si>
  <si>
    <t>8.7.9.4</t>
  </si>
  <si>
    <t>8.7.10</t>
  </si>
  <si>
    <t>Коэффициент при проведении работ на высоте свыше 4 метров (при выполнении внутренних работ)</t>
  </si>
  <si>
    <t>8.7.11</t>
  </si>
  <si>
    <t>8.8.1</t>
  </si>
  <si>
    <t>Монтаж/установка автоматизированного рабочего места (АРМ) (без учета настройки и тестирования)</t>
  </si>
  <si>
    <t>1 АРМ</t>
  </si>
  <si>
    <t>8.8.2</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</si>
  <si>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</si>
  <si>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</si>
  <si>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</si>
  <si>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8.8.3</t>
  </si>
  <si>
    <t>Монтаж/установка периферийного устройства (с учетом настройки и тестирования)</t>
  </si>
  <si>
    <t>8.8.4</t>
  </si>
  <si>
    <t>8.8.5</t>
  </si>
  <si>
    <t>8.8.6</t>
  </si>
  <si>
    <t>Монтаж/установка телевизионной панели до 55 дюймов</t>
  </si>
  <si>
    <t>8.8.7</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</si>
  <si>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</si>
  <si>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</si>
  <si>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8.8.8</t>
  </si>
  <si>
    <t>Установка/подключение телефонного аппарата</t>
  </si>
  <si>
    <t>Интегральная скидка</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</si>
  <si>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 включая запас 5 м в ДХ.</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</si>
  <si>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</si>
  <si>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</si>
  <si>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включая запас 5 м в ДХ.</t>
  </si>
  <si>
    <t>Итоговый коэффициент снижения</t>
  </si>
  <si>
    <t>Коэффициент снижения на СМР</t>
  </si>
  <si>
    <t>Коэффициент снижения на ПИР</t>
  </si>
  <si>
    <t>Коэффициент применения Интегральной скидки к СМР</t>
  </si>
  <si>
    <t>Коэффициент применения Интегральной скидки к материалам</t>
  </si>
  <si>
    <t>Коэффициент применения Интегральной скидки к ПИР</t>
  </si>
  <si>
    <t>Коэффициент снижения на материалы</t>
  </si>
  <si>
    <t>Примечание</t>
  </si>
  <si>
    <t>Допускается применение расценки для объектов Новостройки, с потребностью от Коммерческого блока в  ДРС FTTb GE-4 пары на 1 ДХ под 100% проникновение</t>
  </si>
  <si>
    <t>Расценка используется только в период строительства.</t>
  </si>
  <si>
    <t>Применяется в проектах по высвобождению Зданий/помещений</t>
  </si>
  <si>
    <t>Расценка применяется при докладке канала к существующей трассе кабельной канализации.</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</si>
  <si>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</si>
  <si>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 xml:space="preserve">Группа грунта определяется на этапе подготовки ПД/РД. Если проектной документацией не определено, по умолчанию применяется позиция в грунтах 1-3 групп.  </t>
  </si>
  <si>
    <t>Затраты по стоимости  материалов на благоустройство, озеленение  учтены в стоимости работ</t>
  </si>
  <si>
    <t>При организации дополнительных услуг "Умный дом", возможно применение совместно с работами пункта 1.2</t>
  </si>
  <si>
    <t>При необходимости, применяется совместно с Работами 1.1; 1.2; 2.1; 2.3.</t>
  </si>
  <si>
    <t>Не применяется к разделу 2.</t>
  </si>
  <si>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</si>
  <si>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</si>
  <si>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2 включительно</t>
  </si>
  <si>
    <t>Не применимо совместно с Работами раздела/пунктов 1; 4.7 ÷ 4.9; 6.1÷6.3 включительно</t>
  </si>
  <si>
    <t>Основная расценка при организации абонентской линии  от ШАН/КРТ в ДХ абонента!</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</si>
  <si>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</si>
  <si>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</si>
  <si>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Основная расценка при организации абонентской линии от этажного разветвителя КТВ  в ДХ абонента!</t>
  </si>
  <si>
    <t>Расценка применяется по письменному требованию и предварительному согласованию с Заказчиком работ</t>
  </si>
  <si>
    <t>Не применяется совместно с Работами  п.п 6.60.5</t>
  </si>
  <si>
    <t>Применяется по согласованию с Заказчиком работ при монтаже свыше 2-х столбиков с расценкой 6.77.2</t>
  </si>
  <si>
    <t>Основная расценка при организации  услуг в Комплексных Новостройках</t>
  </si>
  <si>
    <t>Не применяется совместно с Работами раздела 1 включительно</t>
  </si>
  <si>
    <t>Может применяться  при наличии отдельного требования Заказчика</t>
  </si>
  <si>
    <t>Стоимость с учетом определения технологических решений монтажа на ответной части (существующей станции привязки)</t>
  </si>
  <si>
    <t>Применяется при наличии соответствующих требований в ТУ владельцев инфраструктуры/эксплуатирующей организации</t>
  </si>
  <si>
    <t>Применяется только при наличии отдельного требования Заказчика</t>
  </si>
  <si>
    <t>Может применятся с работами других разделов, при наличии обоснования для использования</t>
  </si>
  <si>
    <t>Расценка применяется при выполнении комплекса работ по СКС на одном объекте</t>
  </si>
  <si>
    <t>Может применятся с работами других разделов</t>
  </si>
  <si>
    <t>Применятся с работами  6.19; 8.1.9-8.1.10  при наличии обоснования для использования</t>
  </si>
  <si>
    <t>Может применятся только для раздела 8 СКС</t>
  </si>
  <si>
    <t>Применение коэффициента возможно только по согласованию с Заказчиком работ.</t>
  </si>
  <si>
    <t>Настройка и тестирование АРМ  учитываются пунктом 8.8.5</t>
  </si>
  <si>
    <t>Не применяется совместно с пунктом 8.8.1</t>
  </si>
  <si>
    <t>Коэффициент снижения</t>
  </si>
  <si>
    <t xml:space="preserve"> комплект документов</t>
  </si>
  <si>
    <t>ВОК ёмкостью более  48 волокон до 64 включительно</t>
  </si>
  <si>
    <t>Докладка каждого дополнительного канала существующей кабельной канализации.</t>
  </si>
  <si>
    <t xml:space="preserve">в грунтах групп 4-6,  труб диаметром не менее 63 мм  </t>
  </si>
  <si>
    <t>Организация каждого дополнительного канала методом горизонтально-направленного бурения в период строительства</t>
  </si>
  <si>
    <t>Устройство кабельного вывода на стену/опору от существующего колодца (из расчета  до 30 м).</t>
  </si>
  <si>
    <t>1 погонный метр</t>
  </si>
  <si>
    <t>Прокладка внутриобъектового ВОК</t>
  </si>
  <si>
    <t>ёмкостью от 512- 2048 портов ( и свыше )</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</si>
  <si>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включая запас 5 м в ДХ.</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</si>
  <si>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 включая запас 5 м в ДХ.</t>
  </si>
  <si>
    <t>6.77.7</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</si>
  <si>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</si>
  <si>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</si>
  <si>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</si>
  <si>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</si>
  <si>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</si>
  <si>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</si>
  <si>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Получение заключения промбезопастности (ЭПБ) для вновь устанавливаемого оборудования, включая необходимые согласования, в том числе и в Ростехнадзоре, а так же заключение о несущей способности для труб и других промышленно-опасных объектов</t>
  </si>
  <si>
    <t>Коэффициент</t>
  </si>
  <si>
    <t>Протяженность по работам, указанным в пп. 4.2-4.4.1.1; 4.7-4.9  учитывается  по общей протяженности кабельной линии в Заказе;</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</si>
  <si>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</si>
  <si>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</si>
  <si>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</si>
  <si>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</si>
  <si>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</si>
  <si>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Установка и подключение автоматического  выключателя (220В,50Гц), с номинальным током до 63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</si>
  <si>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(до 25А включительно)/дифф.автомата-1п</t>
  </si>
  <si>
    <t>Установка и подключение дифф.автомата-1п/ автоматического  выключателя трех полюсного , с номинальным током до 25 А  в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</si>
  <si>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включительно)/дифф.автомата-1п</t>
  </si>
  <si>
    <t>Установка и подключение дифф.автомата-1п/ автоматического  выключателя трех полюсного, с номинальным током от 25 до 63 А в  вводно-распределительном устройстве здания, включая стоимость основных и крепежных материалов.</t>
  </si>
  <si>
    <t>Установка выключателя нагрузки/ дифф.автомата-3п  (до  40А включительно)</t>
  </si>
  <si>
    <t>Установка и подключение выключателя нагрузки/ дифф.автомата-3п, с номинальным током до  40 А в  вводно-распределительном устройстве здания, включая стоимость основных и крепежных материалов.</t>
  </si>
  <si>
    <t>Установка выключателя нагрузки/ дифф.автомата-3п (более  40А)</t>
  </si>
  <si>
    <t>Установка и подключение выключателя нагрузки/ дифф.автомата-3п, с номинальным током более  40 А в вводно-распределительном устройстве здания, включая стоимость основных и крепежных материалов.</t>
  </si>
  <si>
    <t>Линия-цепь</t>
  </si>
  <si>
    <t>Строительство сетей абонентского доступа по технологии FTTb в  стандартной застройке и в Новостройках  (дома выше 3-х этажей):</t>
  </si>
  <si>
    <t>1.1.4</t>
  </si>
  <si>
    <t xml:space="preserve"> для Домохозяйств, охваченных по технологии FTTB с проникновением до 50% включительно,  с применением минимального шага проникновения 5%  GE</t>
  </si>
  <si>
    <t>1.1.5</t>
  </si>
  <si>
    <t xml:space="preserve"> для Домохозяйств, охваченных по технологии FTTB с проникновением от 50 % до 80% включительно, с применением минимального шага проникновения 5% GE</t>
  </si>
  <si>
    <t>1.1.6</t>
  </si>
  <si>
    <t>для Домохозяйств, охваченных по технологии FTTB с проникновением выше 80 %,  с применением минимального шага проникновения 5%  GE</t>
  </si>
  <si>
    <t>Под определением порта 1-го каскада законченного строительством кластера распределительной сети GPON, понимается порт на сплиттере 1-го каскада дерева PON соединённого оптическим волокном кабеля    ДРС с портом ОРК. Порты сплиттера 1-го каскада не соединенные оптическим волокном ДРС с портом ОРК в расчёт стоимости выполненных работ включаться не должны.</t>
  </si>
  <si>
    <t xml:space="preserve">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                                                                                                                    </t>
  </si>
  <si>
    <t>3.3.1.1.1.</t>
  </si>
  <si>
    <t>ВОК ёмкостью  до 1 ОВ включительно</t>
  </si>
  <si>
    <t>ВОК ёмкостью  до 2  ОВ включительно</t>
  </si>
  <si>
    <t>ВОК ёмкостью свыше 2  до 4  ОВ включительно</t>
  </si>
  <si>
    <t>Топографо-геодезические работы</t>
  </si>
  <si>
    <t>4.15</t>
  </si>
  <si>
    <t>1 дерево</t>
  </si>
  <si>
    <t>Укладка  плит ж/б  перекрытий/разгрузочных/ опорных/дорожных   поверх проложенных коммуникаций для защиты от повреждений</t>
  </si>
  <si>
    <t>Монтаж контейнера (уличного) площадью свыше 15  м2</t>
  </si>
  <si>
    <t>при выполнении ТУ по выносу сетей или устройству переходов в ТУ/ др. случаи предусмотренные ПД</t>
  </si>
  <si>
    <t xml:space="preserve"> Количество запорных устройств определяется согласованным рабочим проектом владельца ЛКС с отметкой о их наличии, либо иным документом. Применение для  всех РФ.</t>
  </si>
  <si>
    <t>Сверление установками алмазного бурения  перекрытий, диаметром  от 40 мм</t>
  </si>
  <si>
    <t>6.8.2.6</t>
  </si>
  <si>
    <t>ВОК от 48  до 96  волокон включительно</t>
  </si>
  <si>
    <t>Установка и монтаж сплиттера 2-го каскада (УСМ) без учета стоимости УСМ</t>
  </si>
  <si>
    <t>6.37.1</t>
  </si>
  <si>
    <t>Монтаж информационной таблички</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</si>
  <si>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включая запас 5 м в ДХ.</t>
  </si>
  <si>
    <t>Устройство оптической линии/прокладка оптического патчкорда (duplex/simplex, любой разъем, любая полировка) внутри здания по стенам/ существующим установленным конструкциям (трубам/коробам/кабель-каналам)</t>
  </si>
  <si>
    <t>Устройство оптической линии/прокладка оптического патчкорда (duplex/simplex, любой разъем, любая полировка) внутри здания с установкой конструкций (труб/коробов/кабель-каналов)</t>
  </si>
  <si>
    <t>6.64.3</t>
  </si>
  <si>
    <t>Перемещение БС  с  одной точки на другую  точку монтажа в рамках одного объекта с учетом выезда сотрудника на объект .</t>
  </si>
  <si>
    <t>6.88.4</t>
  </si>
  <si>
    <t>Компенсация   затрат за Дополнительный выезд  представителя Подрядной организации  по требованию Заказчика.</t>
  </si>
  <si>
    <t>6.99.1</t>
  </si>
  <si>
    <t>6.101.1</t>
  </si>
  <si>
    <t>6.101.2</t>
  </si>
  <si>
    <t>Перераспределение мощности</t>
  </si>
  <si>
    <t>6.119</t>
  </si>
  <si>
    <t>6.120</t>
  </si>
  <si>
    <t>Монтаж информационной таблички  с применением  необходимых метизов  (например табло "ведется видеонаблюдение) крепление на  стен.</t>
  </si>
  <si>
    <t xml:space="preserve">СМР, ПИР, не ограничиваясь перечисленным; подготовка места установки, установка и монтаж вызывной панели, защитного кожуха (включая крепежные материалы ),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</si>
  <si>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Включает компенсацию затрат, расценка применяется по требованию Заказчика работ. Позиция применяется на объект строительства.</t>
  </si>
  <si>
    <t>1 выезд</t>
  </si>
  <si>
    <t>комплекс ( на объект)</t>
  </si>
  <si>
    <t>Демонтаж оборудования, не пригодного для дальнейшего использования (предназначено в лом), с учетом погрузки, разгрузки, транспортировки, утилизации.</t>
  </si>
  <si>
    <t>Демонтаж оборудования, пригодного для дальнейшего использования, со снятием с места установки, необходимой (частичной) разборкой  (перемещается на другое место установки или  склад Заказчика), с учетом погрузки, разгрузки, транспортировки.</t>
  </si>
  <si>
    <t>одна точка</t>
  </si>
  <si>
    <t>ПИР, СМР,  с учетом стоимости  материалов.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</si>
  <si>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Расценка применяется дополнительно к п.6.63-6.64, 6.64.1, если требуется согласно ТЗ Заказчика</t>
  </si>
  <si>
    <t>применяется  исключительно  с п.6.88.2 и 6.88.3. Вне проведения основных ПНР, с оформлением отдельного Заказа.</t>
  </si>
  <si>
    <t>Расценка  применяется по согласованию с Заказчиком</t>
  </si>
  <si>
    <t>При выполнении монтажных и пуско-наладочных работ по организации услуг видеонаблюдения, систем контроля доступа, систем умный домофон, беспроводного доступа, телеметрии на объекте строительства  допускается совместное применение позиции  с п. 6.29</t>
  </si>
  <si>
    <t>Подключение энергопринимающего устройства к электрической сети для случаев опосредованного технологического присоединения</t>
  </si>
  <si>
    <t>Монтаж АМС , в т.ч. металлоконструкция  (включая лестницу, заспинное ограждение, молниезащиту, светоограждение)</t>
  </si>
  <si>
    <t>Отбивка старой штукатурки. Подготовка поверхностей насечкой вручную. Оштукатуривание отдельных мест.</t>
  </si>
  <si>
    <t>Услуги по оформлению прав- комплекс мероприятий, необходимых для оформления прав Заказчика на размещение Объекта с использованием инфраструктуры и/или земельных участков третьих лиц, посредством заключения договоров с собственниками или правообладателями инфраструктуры и/или оформления прав на размещение Объекта на земельных участках, включающий установление зон с особыми условиями использования территории (охранные зоны) и/или установление публичных сервитутов.</t>
  </si>
  <si>
    <t>Услуги по сопровождению экспертизы проектной документации - обязательства Подрядчика по сопровождению и организации проведения экспертизы Проектной документации для получения положительного заключения Экспертной организации</t>
  </si>
  <si>
    <t>60 % от стоимости  монтажа</t>
  </si>
  <si>
    <t>в том числе стоимость СМР (работ)</t>
  </si>
  <si>
    <t xml:space="preserve">Выполнение предпроектных обследований  </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</si>
  <si>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</si>
  <si>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</si>
  <si>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для всех РФ</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</si>
  <si>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</si>
  <si>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2.4</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</si>
  <si>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 в соответствии с требованиями Заказчика.</t>
  </si>
  <si>
    <t>трасса</t>
  </si>
  <si>
    <t>4.1.7.01</t>
  </si>
  <si>
    <t>4.1.10.0.</t>
  </si>
  <si>
    <t>4.1.14</t>
  </si>
  <si>
    <t>Метр</t>
  </si>
  <si>
    <t>4.4.1.1.8.</t>
  </si>
  <si>
    <t>4.4.1.1.9.</t>
  </si>
  <si>
    <t>4.4.1.1.10.</t>
  </si>
  <si>
    <t>4.4.1.1.11.</t>
  </si>
  <si>
    <t>4.4.1.1.12.</t>
  </si>
  <si>
    <t>4.4.1.1.13.</t>
  </si>
  <si>
    <t>4.4.1.1.14.</t>
  </si>
  <si>
    <t>ёмкостью более 48  до 64 портов включительно</t>
  </si>
  <si>
    <t>4.5.7</t>
  </si>
  <si>
    <t>ёмкостью более 64 до 96 портов включительно</t>
  </si>
  <si>
    <t>до 8 ОВ включительно (соединений)</t>
  </si>
  <si>
    <t>до 16 ОВ включительно (соединений)</t>
  </si>
  <si>
    <t>до 32 ОВ включительно (соединений)</t>
  </si>
  <si>
    <t>4.6.6</t>
  </si>
  <si>
    <t>до 64 ОВ включительно (соединений)</t>
  </si>
  <si>
    <t>4.6.7</t>
  </si>
  <si>
    <t>4.6.8</t>
  </si>
  <si>
    <t>4.6.9</t>
  </si>
  <si>
    <t>до 192 ОВ включительно (соединений)</t>
  </si>
  <si>
    <t>4.6.10</t>
  </si>
  <si>
    <t>до 256  ОВ включительно (соединений)</t>
  </si>
  <si>
    <t>4.6.11</t>
  </si>
  <si>
    <t>до 288  ОВ включительно (соединений)</t>
  </si>
  <si>
    <t>4.6.12</t>
  </si>
  <si>
    <t>4.6.13</t>
  </si>
  <si>
    <t>Сварка ОВ в прямой или разветвительной оптической муфте/кроссе</t>
  </si>
  <si>
    <t>Включает: сварка OВ, в соответствии со схемой, согласованной с Заказчиком;- проведение измерений;- крепежные материалы, гильзы КЗДС, хомуты и пр.</t>
  </si>
  <si>
    <t>Волокно</t>
  </si>
  <si>
    <t>4.6.14</t>
  </si>
  <si>
    <t>Включает в себя, но не ограничивается:- получение доступа к месту выполнения работ;- материалы и приспособления, необходимые для проведения работ. Выполняется по отдельному заданию Заказчика. Покрытие огнезащитной пастой ВОК в коллекторе</t>
  </si>
  <si>
    <t>км</t>
  </si>
  <si>
    <t>4.6.15</t>
  </si>
  <si>
    <t>Монтаж шкафа для размещения муфт и запасов оптического кабеля,  настенного для  оптического кросса ( ШРМ /аналог)</t>
  </si>
  <si>
    <t>Возможно применение позиций в целях реконструкции/в переноса  сетей.</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</si>
  <si>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</si>
  <si>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4.16</t>
  </si>
  <si>
    <t>Комплект   Исполнительной  документации в соответствии с требованием Заказчика (Операторов связи, ИГСН)</t>
  </si>
  <si>
    <t>Применяется по согласованию с Заказчиком  ( если состав ИД отличается от min/max пакета Заказчика работ сторонних организаций)</t>
  </si>
  <si>
    <t>Для  операторов связи, ИГСН ( не применяется при сдачи в ПАО "Ростелеком")</t>
  </si>
  <si>
    <t>Расценка применяется при разработке грунта и полноценном восстановлении каналов кабельной канализации. Минимальная длина 5 м, вне зависимости от количества каналов, при ручной разработке траншеи, 10 м. с привлечением техники.</t>
  </si>
  <si>
    <t>5.4.1</t>
  </si>
  <si>
    <t>Включает в себя, но не ограничивается:- получение разрешений и согласований на производство работ у владельцев кабельной канализации, иных уполномоченных организаций и служб;- выполнение ТУ без учета стоимости затрат на их выполнение;- приобретение всех необходимых материалов (в том числе труб) и креплений для производства строительных работ;- выполнение работ по прокладке трубы ПНД в кабельной канализации;-изготовление исполнительной документации в двух экземплярах в объеме, предусмотренном РД-45.156-2000, РД-45 190-2001, получение справок о выполнении ТУ от владельцев телефонной канализации;- Подготовка геопространственных данных о расположении объектов связи и трасс прокладки ВОК в формате GOOGLE.KML, система координат wgs84 Предоставление файла-загрузчика по утвержденной форме Заказчика.</t>
  </si>
  <si>
    <t>Для операторов связи. На основании проектной документации и ТЗ Заказчика работ.</t>
  </si>
  <si>
    <t>5.4.2</t>
  </si>
  <si>
    <t>Герметизация каналов телефонной канализации</t>
  </si>
  <si>
    <t>канал</t>
  </si>
  <si>
    <t>На основании проектной документации и ТЗ Заказчика работ.</t>
  </si>
  <si>
    <t>5.7.5</t>
  </si>
  <si>
    <t>5.7.6</t>
  </si>
  <si>
    <t>Разборка/Демонтаж  колодцев железобетонных типовых при их переустройстве</t>
  </si>
  <si>
    <t>Подъём горловин колодцев 1 кольцо ( кирпичная кладка)</t>
  </si>
  <si>
    <t>5.24.1</t>
  </si>
  <si>
    <t>5.24.2</t>
  </si>
  <si>
    <t>5.24.3</t>
  </si>
  <si>
    <t>5.24.4</t>
  </si>
  <si>
    <t>5.24.5</t>
  </si>
  <si>
    <t>5.24.6</t>
  </si>
  <si>
    <t>5.24.7</t>
  </si>
  <si>
    <t>Установка подпоры деревянной  к опорам</t>
  </si>
  <si>
    <t>5.24.8</t>
  </si>
  <si>
    <t>5.24.9</t>
  </si>
  <si>
    <t>5.24.10</t>
  </si>
  <si>
    <t>5.24.11</t>
  </si>
  <si>
    <t>5.24.12</t>
  </si>
  <si>
    <t>5.24.13</t>
  </si>
  <si>
    <t>5.24.14</t>
  </si>
  <si>
    <t>Установка подпоры к опорам ж/б</t>
  </si>
  <si>
    <t>Применяется в рамках модернизации опор</t>
  </si>
  <si>
    <t>5.24.15</t>
  </si>
  <si>
    <t>Установка  ж/б приставок</t>
  </si>
  <si>
    <t>5.24.16</t>
  </si>
  <si>
    <t>Cтальная опора ( типа ОКС, НПК, свайно-металлическая )</t>
  </si>
  <si>
    <t>5.24.17</t>
  </si>
  <si>
    <t>5.24.18</t>
  </si>
  <si>
    <t>Композитная опора</t>
  </si>
  <si>
    <t>Расценка применяется на основании ТУ, обременения.</t>
  </si>
  <si>
    <t>5.31.1</t>
  </si>
  <si>
    <t>5.31.2</t>
  </si>
  <si>
    <t>5.35</t>
  </si>
  <si>
    <t>5.36</t>
  </si>
  <si>
    <t>Комплект (1 контейнер)</t>
  </si>
  <si>
    <t>5.37</t>
  </si>
  <si>
    <t>5.38</t>
  </si>
  <si>
    <t>Раздел 6. Внутриобъектовые/объектовые работы  (Работы не зависимо от % проникновения, включая работы при модернизации сети)</t>
  </si>
  <si>
    <t>ПИР, СМР,  с учетом  стоимости вспомогательных материалов (с учетом стоимости ОРК-Т-8).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</si>
  <si>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ОРК-Т-16).  Организация и проведение оформления разрешительных документов, согласований , исполнительной документации.</t>
  </si>
  <si>
    <t>6.9.3</t>
  </si>
  <si>
    <t>6.9.4</t>
  </si>
  <si>
    <t>Установка/замена ОРК на существующей ДРС  с учетом стоимости  ОРК Тип 1.3</t>
  </si>
  <si>
    <t>6.60.1.1</t>
  </si>
  <si>
    <t>Установка и монтаж вызывной панели домофона на нестандартной поверхности конструкций.</t>
  </si>
  <si>
    <t>1  шт.</t>
  </si>
  <si>
    <t>6.60.10</t>
  </si>
  <si>
    <t>ПУ</t>
  </si>
  <si>
    <t>Заказ выдается отдельно от СМР,ПИР.</t>
  </si>
  <si>
    <t>6.60.11</t>
  </si>
  <si>
    <t>ПНР УСПД (устройство сбора и передачи данных) подключаемых к интеллектуальной системе учета гарантирующего поставщика</t>
  </si>
  <si>
    <t>Устройство</t>
  </si>
  <si>
    <t>6.60.12</t>
  </si>
  <si>
    <t>Пуско-наладочные работы интеллектуальнй системы учета электроэнергии (мощности). Подготовка акта передачи в эксплуатацию</t>
  </si>
  <si>
    <t>6.72.1</t>
  </si>
  <si>
    <t>Установка разветвителя интерфейсов ,ответвление от магистрали</t>
  </si>
  <si>
    <t>6.77.2.1</t>
  </si>
  <si>
    <t>Монтаж  привода  ворот/калиток и пр.</t>
  </si>
  <si>
    <t>СМР   включая расходные материалы. Не включает стоимость привода.</t>
  </si>
  <si>
    <t>Для существующих конструкций</t>
  </si>
  <si>
    <t>Предпроектное обследование объекта для разработки технико-коммерческого предложения системы учета коммунальных ресурсов и/или интеллектуальной системы учета электроэнергии</t>
  </si>
  <si>
    <t>6.110.1</t>
  </si>
  <si>
    <t>6.121</t>
  </si>
  <si>
    <t>6.122</t>
  </si>
  <si>
    <t>7.12.1</t>
  </si>
  <si>
    <t>7.12.2</t>
  </si>
  <si>
    <t xml:space="preserve">одинарная  деревянная  опора, пропитанная антисептиком                                           </t>
  </si>
  <si>
    <t>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</si>
  <si>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Охранная зона - зона с особыми условиями использования территорий, для обеспечения сохранности кабельных, радиорелейных и воздушных линий связи, линий радиофикации и линейно-кабельных сооружений связи, оформляемая Подрядчиком в соответствии с требованиями действующего законодательства РФ.</t>
  </si>
  <si>
    <t>Услуги по оформлению собственности- обязательства Подрядчика по сопровождению и обеспечению технической инвентаризации и государственной регистрации права собственности Заказчика на Объект/часть Объекта в соответствии с законодательством РФ, в том числе сбор всей необходимой документации и проведение экспертизы имеющейся документации, выполняемые в соответствии с п.4.3. настоящего Договора.</t>
  </si>
  <si>
    <t>Земельное дело-землеустроительная  документация в отношении каждого объекта землеустройства и другие касающиеся такого объекта материалы.</t>
  </si>
  <si>
    <t>Топографо-геодезические работы – это комплекс инженерных изысканий, включающий топографическую съемку, создание планово-высотной сети и другую сопутствующую геодезию.</t>
  </si>
  <si>
    <t>Примечание:</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</si>
  <si>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</si>
  <si>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Строительство сетей абонентского доступа по технологии GPON в сегменте Стандартной застройки и Новостройках (дома выше 3-х этажей)  при  охвате ДРС  50%-70%  ДХ</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</si>
  <si>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кабельростов),поиск колодцев, очистку от снега/земли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Организация и проведение оформления   разрешительных документов, согласований,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</si>
  <si>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Компенсация затрат по получению и оплате счетов за выдачу Технических Условий сторонних владельцев ЛКС, АМС счетов за сопровождение работ с технической документацией сторонних владельцев ЛКС, АМС, счетов за услуги по экспертизе ( в т.ч РНС)/согласованию проекта и ИД с владельцем сторонних ЛКС, АМС / Инженерно-геологические изыскания.</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</si>
  <si>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t>
  </si>
  <si>
    <t>Компенсация логистических затрат на транспортировку оборудования/ материалов Заказчика,  при строительстве объекта на удаленности   до 30  км  включительно, от склада Заказчика (давальческая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</si>
  <si>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от   до  30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</si>
  <si>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материалов Заказчика,  при строительстве объекта на удаленности  от 31 до 50 км  включительно, от склада Заказчика(давальческая схема).</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</si>
  <si>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50 ,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</si>
  <si>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оборудования/материалов Заказчика,  при строительстве объекта на удаленности  от 51км до 100 км включительно, от склада Заказчика (давальческая схема).</t>
  </si>
  <si>
    <t>Компенсация логистических затрат на транспортировку оборудования/материалов Заказчика,  при строительстве объекта на удаленности  от 101 км до 200 км включительно, от склада Заказчика (давальческая схема).</t>
  </si>
  <si>
    <t>Компенсация логистических затрат на транспортировку оборудования/ материалов Заказчика,  при строительстве объекта на удаленности  от 201 км до 300 км включительно, от склада Заказчика (давальческая схема).</t>
  </si>
  <si>
    <t>Компенсация логистических затрат на транспортировку оборудования/материалов Заказчика,  при строительстве объекта на удаленности свыше 301 до 500  км от склада Заказчика (давальческая схема).</t>
  </si>
  <si>
    <t>Компенсация логистических затрат на транспортировку оборудования/материалов Заказчика,  при строительстве объекта на удаленности свыше 500 км от склада Заказчика (давальческая схема).</t>
  </si>
  <si>
    <t>Компенсация логистических затрат на транспортировку  конструкций подрядчика / Заказчика-  ККС, опор  деревянных/металлических / железобетонных   на объект строительства   при удаленности свыше 1  км  от Областного центра(Филиала).</t>
  </si>
  <si>
    <t>Включает компенсацию затрат на проживание  рабочих  при предоставлении подтверждающих документов -договор аренды, счёт(штамп об оплате\платежных поручений), табель учета рабочего времени ( подписанный представителем Заказчика( тех надзором) на объекте строительства. Но не  выше  превышающего тарифа на 1  человека  ч/день -  3000 руб.</t>
  </si>
  <si>
    <t>Включает компенсацию затрат на аренду спецтехники  при предоставлении подтверждающих документов -договор аренды, счёт(штамп об оплате\платежных поручений)  на объекте строительства. Подтверждение  представителем  Заказчика (тех надзора), количество не больше 4 смен на 1 км  кабельной трассы( прокладка  в грунте, строительство кабельной канализации)  отработанных спецтехникой на объекте.</t>
  </si>
  <si>
    <t>Очистка колодцев и каналов кабельной канализации от мусора, песка, грязи, снега ,промывка/продувка воздухом засорённых/заиленных участков включая стоимость материалов. Подтверждается предоставлением фотоотчета и акта скрытых работ. В стоимость входит использование спецтехники. Применяется по предварительному согласованию с Заказчиком ( пропорцианально объему работ).</t>
  </si>
  <si>
    <t>ВОК ёмкостью  до 8 волокон включительно до 20 кН</t>
  </si>
  <si>
    <t>ВОК ёмкостью более  8 до 16 волокон включительно до 20 кН</t>
  </si>
  <si>
    <t>ВОК ёмкостью  более 16 до 24 волокон включительно  до 20 кН</t>
  </si>
  <si>
    <t>ВОК ёмкостью  более 24 до 32 волокон включительно  до 20 кН</t>
  </si>
  <si>
    <t>ВОК ёмкостью более 32 до 48 волокон включительно  до 20 кН</t>
  </si>
  <si>
    <t>ВОК ёмкостью более 48 до 64  волокон включительно до 20 кН</t>
  </si>
  <si>
    <t>ВОК ёмкостью более  64  волокон до 96 включительно до 20 кН</t>
  </si>
  <si>
    <t>ВОК ёмкостью  до 8 волокон включительно до 30 кН</t>
  </si>
  <si>
    <t>ВОК ёмкостью более  8 до 16 волокон включительно до 30 кН</t>
  </si>
  <si>
    <t>ВОК ёмкостью  более 16 до 24 волокон включительно  до 30 кН</t>
  </si>
  <si>
    <t>ВОК ёмкостью  более 24 до 32 волокон включительно  до 30 кН</t>
  </si>
  <si>
    <t>ВОК ёмкостью более 32 до 48 волокон включительно  до 30 кН</t>
  </si>
  <si>
    <t>ВОК ёмкостью более 48 до 64  волокон включительно до 30 кН</t>
  </si>
  <si>
    <t>ВОК ёмкостью более  64  волокон до 96 включительно до 30 кН</t>
  </si>
  <si>
    <t>Перемонтаж/ремонт существующей муфты на волоконно- оптическом кабеле связи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</si>
  <si>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4.6.13</t>
  </si>
  <si>
    <t>ПИР, СМР, с учетом  стоимости вспомогательных и основных материалов  (включая стоимость шкафа ).  Организация и проведение оформления разрешительных документов, согласований , исполнительной документации.</t>
  </si>
  <si>
    <t>Прокладка и монтаж медного кабеля всех типов в канализации, включая внутриобъектовые работы</t>
  </si>
  <si>
    <t>Не применимо совместно с расценками пп. 4.7.÷ 4.9.</t>
  </si>
  <si>
    <t>Расшивка/ разделка  кабеля с медными жилами на кроссе/боксе/КРТ/ЯКГ/плинте.</t>
  </si>
  <si>
    <t>Не применимо совместно с расценками пп. 4.7.÷4.9.</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</si>
  <si>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</si>
  <si>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</si>
  <si>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.Организация и проведение оформления разрешительных документов, согласований  и исполнительной документации.</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</si>
  <si>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Водопроводы, Железные дороги, Автомобильные дороги федерального значения, Мосты и Путепроводы, объекты Электросетевого хозяйства, ЛКС.Компенсация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</si>
  <si>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Компенсация затрат  на перевозку  рабочих (авиа)  при строительстве объекта  </t>
  </si>
  <si>
    <t xml:space="preserve">Компенсация затрат  на аренду  спецтехники  при строительстве объекта  </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</si>
  <si>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</si>
  <si>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</si>
  <si>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ПИР, СМР, включая стоимость материалов, очистка, разборка покртыий,разработки траншеи,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5.18-5.21  Проведение работ на существующих линиях.</t>
  </si>
  <si>
    <t>Прокладка полиэтиленовой трубы в кабельной канализации (по дополнительному согласованию с Заказчиком)</t>
  </si>
  <si>
    <t>Выполнение переходов методом горизонтального направленного бурения (ГНБ) с прокладкой  2-х п/э  труб</t>
  </si>
  <si>
    <t>п/э  труба диаметром  не менее 63 мм  методом горизонтального направленного бурения  (ГНБ) группа грунтов 1-3</t>
  </si>
  <si>
    <t>п/э  труба диаметром не менее  63 мм  методом горизонтального направленного бурения (ГНБ) группа грунтов  4-6</t>
  </si>
  <si>
    <t>п/э  труба диаметром  не менее 110  мм  методом горизонтального направленного бурения  (ГНБ) группа грунтов 1-3</t>
  </si>
  <si>
    <t>п/э  труба диаметром не менее 110 мм  методом горизонтального направленного бурения (ГНБ) группа грунтов  4-6</t>
  </si>
  <si>
    <t xml:space="preserve"> ж/б опора одинарная  с приставкой ж/б</t>
  </si>
  <si>
    <t xml:space="preserve"> ж/б опора одинарная  с подпорой</t>
  </si>
  <si>
    <t xml:space="preserve"> ж/б опора одинарная  с подпорой и  приставкой ж/б</t>
  </si>
  <si>
    <t xml:space="preserve"> ж/б опора одинарная  с двумя подпорами</t>
  </si>
  <si>
    <t xml:space="preserve"> ж/б опора одинарная  с двумя подпорами,  с приставкой / либо с тремя подпорами</t>
  </si>
  <si>
    <t>Cтальная опора ( упрощённая опора, тип металлическая трубостойка)</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</si>
  <si>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Организация и проведение оформления разрешительных документов, согласований, исполнительной документации.   </t>
  </si>
  <si>
    <t>Не применимо совместно с расценкой 5.27; 5.28; 5.32-5.37</t>
  </si>
  <si>
    <t xml:space="preserve">ПИР, СМР, обследование конструкций, не ограничиваясь перечисленным (включая стоимость материалов, конструкций, трубостойки/мачты (тип, контруктив определяется на основании   ТЗ, ПД):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Организация и проведение оформления разрешительных документов, согласований, исполнительной документации.   </t>
  </si>
  <si>
    <t xml:space="preserve">СМР, в том числе и не ограничиваясь перечисленным: демонтаж опор,  погрузка, разгрузка, перевозка  демонтированных опор на свалку или на склад Заказчика.  </t>
  </si>
  <si>
    <t>Не применимо совместно с расценкой 5.25</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</si>
  <si>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  Выполнение топографо-геодезических работ при предъявлении требования от Заказчика.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</si>
  <si>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</si>
  <si>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(совместно  с п.п.4.1.2-4.1.6.).   Выполнение топографо-геодезических работ при предъявлении требования от Заказчика.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</si>
  <si>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Организация и проведение оформления разрешительных документов, согласований , исполнительной документации.  Не включает: стоимость установки опоры, стоимость климатического шкафа в комплекте.</t>
  </si>
  <si>
    <t>Монтаж контейнера (уличного) площадью от 3,45 м2 до 15 м2</t>
  </si>
  <si>
    <t>ПИР (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  Инженерно-геологические изыскания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</si>
  <si>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в т.ч расчет фундамента при необходимости),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 с учетом защиты  внешнего блока ); присоединение к электрической сети (прокладка силового кабеля длиной до 50м, включая работы по прокладке в грунте).Организация и проведение оформления разрешительных документов, согласований , исполнительной документации.  Организация и проведение оформления  Топографо-геодезических работ7 , Земельное дело11,   Услуги по оформлению собственности10,  Услуги по оформлению прав8, Инженерно-геологические изыскания   . (совместно  с п.п.4.1.2-4.1.6.).   Выполнение топографо-геодезических работ при предъявлении требования от Заказчика. Не включает: стоимость контейнера в комплекте.</t>
  </si>
  <si>
    <t>ПИР, СМР (включая стоимость материалов, сопутствующих работ, изготовление, доставку , монтаж и  установку ограждения контейнера, в т.ч. входная группа ( секция рабица в раме/ профлист, колючая проволока, столбы, скобяные изделия (тип, конструктив  определяется на оснвоснвоании  ТЗ, ПД)). Оформление исполнительной документации.</t>
  </si>
  <si>
    <t>СМР. Герметизация каналов ( в т. ч стоимость материалов) Выполняется по отдельному заданию Заказчика.</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</si>
  <si>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прочие. Организация и проведение оформления разрешительных документов, согласований , исполнительной документации.</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</si>
  <si>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 Организация и проведение оформления разрешительных документов, согласований , исполнительной документации.</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</si>
  <si>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</si>
  <si>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 Организация и проведение оформления разрешительных документов, согласований , исполнительной документации.</t>
  </si>
  <si>
    <t>ПИР, СМР (включая стоимость материалов, сопутствующих работ(в т.ч уборка площадки после производства работ),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</si>
  <si>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(без учёта стоимости ОРК).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</si>
  <si>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1.2  и защитного  кожуха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</si>
  <si>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материалов (с учетом стоимости   ОРК Тип 1.3 и  защитного кожуха ).  Организация и проведение оформления разрешительных документов, согласований , исполнительной документации.</t>
  </si>
  <si>
    <t>ПИР, СМР, без учёта стоимости сплиттера 2-го каскада (УСМ).  Организация и проведение оформления разрешительных документов, согласований , исполнительной документации.</t>
  </si>
  <si>
    <t>ПИР, СМР, с  учётом  стоимости сплиттера 1х2. Организация и проведение оформления разрешительных документов, согласований , исполнительной документации.</t>
  </si>
  <si>
    <t>ПИР, СМР, с  учётом  стоимости сплиттера  1х4.  Организация и проведение оформления разрешительных документов, согласований , исполнительной документации.</t>
  </si>
  <si>
    <t>ПИР, СМР, с  учётом  стоимости сплиттера 1х8 .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</si>
  <si>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</si>
  <si>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Организация и проведение оформления разрешительных документов, согласований , исполнительной документации.</t>
  </si>
  <si>
    <t>6.16.1</t>
  </si>
  <si>
    <t>6.16.2</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</si>
  <si>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</si>
  <si>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</si>
  <si>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Организация и проведение оформления разрешительных документов, согласований , исполнительной документации. (Все работы производятся в существующих стойках и шкафах).</t>
  </si>
  <si>
    <t xml:space="preserve">ПИР, СМР,   установка, настройка станции, подключение электропитания (20м) ,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 Организация и проведение оформления разрешительных документов ( в т.ч с собственником здания на размещение оборудования),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</si>
  <si>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</si>
  <si>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основных материалов, вспомогательных, сопутствующих работ). Установка коммутационной коробки (JB-730) / разветвителя интерфейса RS. Организация и проведение оформления разрешительных документов, согласований , исполнительной документации.   </t>
  </si>
  <si>
    <t xml:space="preserve">ПИР, СМР (включая стоимость патч-панели, сопутствующих работ). Установка, монтаж и расшивка патч-панели 24 порта. Организация и проведение оформления разрешительных документов, согласований , исполнительной документации.   </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</si>
  <si>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</si>
  <si>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шкафа, погрузка, разгрузка,  транспортировка демонтированного оборудования в  другое место установки или на склад Заказчика,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</si>
  <si>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ПИР, СМР. Демонтаж оборудования размером 1-4 U (включительно) погрузка, разгрузка, транспортировка демонтированного оборудования в  другое место установки или на склад Заказчика . Организация и проведение оформления разрешительных документов, согласований , исполнительной документации.  Оформление акта сдачи-приемки заказчику.</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</si>
  <si>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 включая запас 5 м в ДХ.</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</si>
  <si>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</si>
  <si>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</si>
  <si>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</si>
  <si>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</si>
  <si>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монтаж конструкций (трубы/короба/кабель-канала) по всей длине,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</si>
  <si>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 Организация и проведение оформления разрешительных документов, согласований , исполнительной документации.</t>
  </si>
  <si>
    <t>НЕ ПРИМЕНЯТЬ данную расценку для организации абонентской линии в ДХ абонента!</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</si>
  <si>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</si>
  <si>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</si>
  <si>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защитного кожуха , (включая крепежные материалы и изделия, переходные пластины, монтажные кожухи, необходимые строительные материалы), включение электропитания.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</si>
  <si>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</si>
  <si>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t>
  </si>
  <si>
    <t>Установка доводчика/ электромеханического замка (двери входной группы)</t>
  </si>
  <si>
    <t>СМР, ПИР, прочие, не  ограничиваясь перечисленным (включая стоимость крепежных материалов): Установка и монтаж доводчика.  Организация и проведение оформления разрешительных документов, согласований , исполнительной документации.</t>
  </si>
  <si>
    <t>Установка доводчика / электромеханического замка для  калиток/ ворот</t>
  </si>
  <si>
    <t>Монтаж уличной стойки для считывателя, установка кнопки выхода/считывателя (домофон)/СКУД/для вызывной панели</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</si>
  <si>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</si>
  <si>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ПНР на систему домофонии /сетевой контроллер</t>
  </si>
  <si>
    <t xml:space="preserve">Включая и не ограничиваясь, ПНР на вызывную панель/сетевой  контроллер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</si>
  <si>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ПИР, СМР: Монтаж медножильной фидерной линии 240В методом подвеса на трубостойки, включая кабель, трубостойки, анкера и расходные материалы.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</si>
  <si>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</si>
  <si>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</si>
  <si>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</si>
  <si>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в готовой инфраструктуре</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</si>
  <si>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</si>
  <si>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Включено, не ограничиваясь перечисленным:  прокладка и монтаж провода,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</si>
  <si>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Прокладка провода трансляционного типа ПТВЖ/ КСПВ (или аналог) для радиофикации жилого дома/подключения аудиотрубки домофона от распределительной коробки; (скрытая проводка)</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</si>
  <si>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</si>
  <si>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 xml:space="preserve"> Прокладка кабеля  для систем телеметрии типа КПСВВнг(А)-LS (или аналог); прокладка кабеля  для реле УК-ВК типа КСРПнг(А)-FRHF(или аналог), (скрытая проводка)  до  10 пар</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</si>
  <si>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Организация и проведение оформления разрешительных документов, согласований , исполнительной документации.</t>
  </si>
  <si>
    <t>ПИР, СМР: Монтаж понижающего абонентского трансформатора (ТАМУ) с учетом стоимости материалов. Без учета стоимости трансформатора.</t>
  </si>
  <si>
    <t>ПИР: Разработка проектной документации по установке шлагбаума/откатных приводов ворот/цепных барьеров. Организация и проведение оформления разрешительных документов, согласований ,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</si>
  <si>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 Организация и проведение оформления разрешительных документов, согласований , исполнительной документации.</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</si>
  <si>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</si>
  <si>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</si>
  <si>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</si>
  <si>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</si>
  <si>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</si>
  <si>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Организация и проведение оформления разрешительных документов, согласований , исполнительной документации. Не включает стоимость турникета и дополнительных конструкций  (ограждение, калитка, прочие конструкции).</t>
  </si>
  <si>
    <t>СМР, ПИР:  прочее не ограничиваясь перечисленным: установка крепежного кронштейна  на столбовой опоре,  установка,  заделка разъемов, подключение питания,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</si>
  <si>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учетом стоимости материалов. Без учета стоимости счетчика.</t>
  </si>
  <si>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</si>
  <si>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</si>
  <si>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ПИР, СМР прочие затраты, не ограничиваясь перечисленным: монтаж счётчика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 Без учета стоимости оборудования, организации линий электропитания и связи.</t>
  </si>
  <si>
    <t>Монтаж источника питания/блока питания приборов учёта; Poe удлинителя/сплиттера беспроводных/проводных устройств/ Грозозащита.</t>
  </si>
  <si>
    <t>СМР, ПИР,  не ограничиваясь перечисленным; установка и монтаж источника питания/блока питания приборов учёта; Poe удлинителя/сплиттера/  Грозозащита (включая крепежные материалы и изделия), включение электропитания. Оформление разрешительных документов, исполнительной документации. Без учета стоимости оборудования, организации линий электропитания.</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</si>
  <si>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ПНР, обновление ПО. Без прокладки и стоимости кабеля. Без стоимости оборудования. Подключение. Организация и проведение оформления разрешительных документов, согласований ,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</si>
  <si>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ПНР, обновление ПО. Подключение.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</si>
  <si>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обновление ПО.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</si>
  <si>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обновление ПО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</si>
  <si>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Организация и проведение оформления разрешительных документов, согласований , исполнительной документации. Прокладка кабеля учитывается в протяженности трассы (с учетом согласованного запаса Заказчиком работ).</t>
  </si>
  <si>
    <t>Покраска точки доступа, РРС,  видеокамеры, телекоммуникационного шкафа(давальческий шкаф)  по требованию Заказчика</t>
  </si>
  <si>
    <t>СМР, предусматривает очистку , грунтовку , покраску/покрытие (при необходимости)  точки доступа, РРС, видеокамеры, телекоммуникационного шкафа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</si>
  <si>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 xml:space="preserve">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Выполнение работ   согласно  Постановления Правительства Российской Федерации от 27 декабря 2004 г. N 861 ( Правила технологического присоединения энергопринимающих устройств потребителей электрической энергии, объектов по производству электрической энергии, а также объектов электросетевого хозяйства, принадлежащих сетевым организациям и иным лицам, к электрическим сетям).   </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</si>
  <si>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Организация и проведение оформления разрешительных документов, согласований , исполнительной документации.</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</si>
  <si>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Организация и проведение оформления разрешительных документов, согласований ,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</si>
  <si>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</si>
  <si>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</si>
  <si>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</si>
  <si>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</si>
  <si>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</si>
  <si>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t>
  </si>
  <si>
    <t>Применяется дополнительно к расценкам 5.32-5.37; 6.25-6.26; 6.77.1-6.77.3; 6.78-6.81; 6.104 и только в случае прокладки силового кабеля более 20/50 м</t>
  </si>
  <si>
    <t>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Организация и проведение оформления разрешительных документов, согласований , исполнительной документации.</t>
  </si>
  <si>
    <t>Применяется дополнительно к расценкам5.32-5.37; 6.25-6.26; 6.77.1-6.77.3; 6.78-6.81; 6.104 и только в случае прокладки силового кабеля более 20/50 м</t>
  </si>
  <si>
    <t>Прокладка и монтаж силового кабеля(СИП) ёмкостью до 2х16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</si>
  <si>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4х16 мм²  по опорам/конструкциям/стенам, включая внутриобъектовую прокладку для различных подключений</t>
  </si>
  <si>
    <t>Прокладка и монтаж силового кабеля(СИП) ёмкостью до 4х35 мм²  по опорам/конструкциям/стенам, включая внутриобъектовую прокладку для различных подключений</t>
  </si>
  <si>
    <t>Прокладка и монтаж ПВ3 по опорам/конструкциям/стенам, включая внутриобъектовую прокладку для различных подключений</t>
  </si>
  <si>
    <t xml:space="preserve"> высотой   до  20  м ( типа СЦП,СЦ)</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</si>
  <si>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 Тип, конструктив  определяется на основании ТЗ, ПД.</t>
  </si>
  <si>
    <t>ПИР: Разработка проектной документации, Организация и проведение оформления разрешительных документов, согласований , исполнительной документации, (количество портов определяется по кабельному журналу)</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</si>
  <si>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</si>
  <si>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</si>
  <si>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СМР, демонтаж, включая сопутствующие работы ( погрузку, разгрузку, транспортировку).</t>
  </si>
  <si>
    <t>СМР, демонтаж, включая сопутствующие работы (погрузка, разгрузка, транспортировка).</t>
  </si>
  <si>
    <t>СМР, демонтаж, включая сопутствующие работы  (погрузку, разгрузку, транспортировку).</t>
  </si>
  <si>
    <t>8.3.1.1</t>
  </si>
  <si>
    <t>8.3.1.2</t>
  </si>
  <si>
    <t>8.3.1.3</t>
  </si>
  <si>
    <t>СМР, демонтаж и отключение информационной розетки, ( погрузку, разгрузку, транспортировку).</t>
  </si>
  <si>
    <t>8.4.8.1</t>
  </si>
  <si>
    <t>8.4.8.2</t>
  </si>
  <si>
    <t>8.4.8.3</t>
  </si>
  <si>
    <t>СМР, демонтаж и отключение розетки/выключателя, ( погрузку, разгрузку, транспортировку).</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</si>
  <si>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</si>
  <si>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СМР, демонтаж  ( погрузку, разгрузку, транспортировку).</t>
  </si>
  <si>
    <t>Разборка облицовки из плит и плиток, Облицовка поверхностей. Приготовление клея из сухой смеси. Заполнение швов. Очистка и промывка поверхности облицовки. С учетом стоимости материалов ( в т.ч плитки)</t>
  </si>
  <si>
    <t>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</si>
  <si>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СМР,  установка, монтаж патч-панели 48 порта /кросс-панели телекоммуникационный шкаф (стойку), включая стоимость основных и  крепежных материалов.</t>
  </si>
  <si>
    <t>СМР,  установка, монтаж патч-панели 24 портов/кросс-панели  в телекоммуникационный шкаф (стойку), включая стоимость основных и  крепежных материалов.</t>
  </si>
  <si>
    <t>Протяженность по работам, указанным в пп.5.5-5.7 учитывается  по профилю ГНБ/ГНП перехода;</t>
  </si>
  <si>
    <t>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</si>
  <si>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Строительство ЛКСС</t>
  </si>
  <si>
    <t>Домовая распределительная сеть (ДРС)</t>
  </si>
  <si>
    <t>Монтаж кабельных трасс</t>
  </si>
  <si>
    <t>Монтаж силового оборудования</t>
  </si>
  <si>
    <t>Монтаж оборудования, патч/кросс панелей</t>
  </si>
  <si>
    <t xml:space="preserve">ПИР, СМР, Прочие затраты, включая: установку муфт и кроссов, (включая стоимость оптического Дроп кабеля с раст.нагрузкой не менее 3кН, муфт, кроссов, сплиттеров , делителей,  кабельростов),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монтаж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делителей, ОРК, ОРШ), Организация и проведение оформления   разрешительных документов, согласований, в том числе согласование с УК и ТСЖ, исполнительной документации ( с указанием  на сторонних  опорах: высоты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оптического кросса, с учетом нормативных технологических запасов.   </t>
  </si>
  <si>
    <t>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 канала.</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</si>
  <si>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</si>
  <si>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Не применяется совместно с Работами пунктов 6.3; 6.5÷ 6.7; 6.21÷6.24</t>
  </si>
  <si>
    <t>Не применяется совместно с Работами пунктов с  6.5÷6.7; 6.9÷6.15; 6.21÷ 6.24</t>
  </si>
  <si>
    <t>Не применяется совместно с Работами пунктов с  6.5÷ 6.15; 6.21÷ 6.24</t>
  </si>
  <si>
    <t>Прокладка и монтаж ВОК в грунте, включая землеустроительное дело, топографо-геодезические работы, согласования</t>
  </si>
  <si>
    <t>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</si>
  <si>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Прокладка и монтаж оптоволоконным Дроп кабелем (ВОК) по существующим опорам (трубостойкам, между зданиями)</t>
  </si>
  <si>
    <t xml:space="preserve">Применение расценки назначается  Заказчиком (для точечной проработки технического решения, в целях окупаемости проекта) применение однократно для одного объекта.  При удалённости объекта совместное  применение с позициями  п.4.1.7.01-4.1.10.0.  Необходимость применения отражается в заказе. Длина трассы не зависит от количества проектируемых линий по ней.  </t>
  </si>
  <si>
    <t>Прокладка и монтаж ВОК  по существующим опорам ЛЭП 10 -110 кВ, (трубостойкам, между зданиями), включая внутриобъектовые работы</t>
  </si>
  <si>
    <t>Прокладка и монтаж ВОК  по существующим опорам (трубостойкам, между зданиями), включая внутриобъектовые работы</t>
  </si>
  <si>
    <t>Демонтаж ВОК любой емкости из кабельной канализации, включая демонтаж внутри объекта (до кросса включительно):</t>
  </si>
  <si>
    <t>Демонтаж ВОК любой емкости с опор,  включая демонтаж внутри объекта (до кросса включительно):</t>
  </si>
  <si>
    <t>Демонтаж ВОК любой емкости из грунта ,  включая демонтаж внутри объекта (до кросса включительно)</t>
  </si>
  <si>
    <t>Не применяется совместно с п. 5.1; 5.8-5.14</t>
  </si>
  <si>
    <t>одинарная  деревянная  опора, пропитанная антисептиком  с приставкой жб</t>
  </si>
  <si>
    <t>одинарная  деревянная  опора, пропитанная антисептиком  с подпорой</t>
  </si>
  <si>
    <t>одинарная  деревянная  опора, пропитанная антисептиком  с подпорой и  приставкой  жб</t>
  </si>
  <si>
    <t>одинарная  деревянная  опора, пропитанная антисептиком  с  двумя подпорами</t>
  </si>
  <si>
    <t>одинарная  деревянная  опора, пропитанная антисептиком  с  двумя подпорами  и приставка жб/либо  тремя подпорами</t>
  </si>
  <si>
    <t>Монтаж климатического шкафа (Indoor) размером от (750х350х1500)</t>
  </si>
  <si>
    <t>Не применяется для сверления отверстий в железобетонных/бетонных  конструкциях перфоратором.</t>
  </si>
  <si>
    <t>Исключить стоимость основных материалов, при давальческой схеме взаимодействия</t>
  </si>
  <si>
    <t>Не применяется совместно с Работами раздела с 1÷2, по установке оборудования входящего в состав стоимости порта.</t>
  </si>
  <si>
    <t>Монтаж АТС, MSAN (без учета стоимости оборудования)</t>
  </si>
  <si>
    <t>По требованию Заказчика работ. Не применяется к наклейкам</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</si>
  <si>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</si>
  <si>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Организация и проведение оформления разрешительных документов, согласований , исполнительной документации.</t>
  </si>
  <si>
    <t>Прокладка кабеля  для систем телеметрии типа  КИПЭВнг(А)-LS Nх2х0,6 (Спецкабель) (или аналог), с устройством инфраструктуры для прокладки кабеля.</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</si>
  <si>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свыше 10 пар</t>
  </si>
  <si>
    <t>Прокладка кабеля  для систем телеметрии типа КПСВВнг(А)-LS (или аналог); прокладка кабеля  для реле УК-ВК типа КСРПнг(А)-FRHF(или аналог), с устройством инфраструктуры для прокладки кабеля, до 10 пар</t>
  </si>
  <si>
    <t xml:space="preserve"> Прокладка кабеля  для систем телеметрии типа КПСВВнг(А)-LS (или аналог); прокладка кабеля  для реле УК-ВК типа КСРПнг(А)-FRHF (или аналог), в готовой инфраструктуре до 10 пар</t>
  </si>
  <si>
    <t>Прокладка кабеля  для систем телеметрии типа КПСВВнг(А)-LS (или аналог); прокладка кабеля  для реле УК-ВК типа КСРПнг(А)-FRHF (или аналог), в готовой инфраструктуре свыше 10 пар</t>
  </si>
  <si>
    <t>Прокладка кабеля  для систем телеметрии типа  КИПЭВнг(А)-LS Nх2х0,6 (Спецкабель) (или аналог), в готовой  инфраструктуре</t>
  </si>
  <si>
    <t>Настройка пролета РРС (юстировка антенн)</t>
  </si>
  <si>
    <t xml:space="preserve"> для АМС высотой от 30 до 40 м</t>
  </si>
  <si>
    <t>Установка, монтаж, подключение  розеток RJ45, RJ12, RG11 (скрытый монтаж)</t>
  </si>
  <si>
    <t>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</si>
  <si>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Областного центра (Филиала), независимо от количества рейсов автотранспорта.</t>
  </si>
  <si>
    <t>Не применяется к разделу 1.  Применяется с 6.33, 6.34</t>
  </si>
  <si>
    <t xml:space="preserve"> высотой  до 22  м  (типа СК,СЦП)</t>
  </si>
  <si>
    <t>Строительство в Стандартной застройке и Новостройках (ДРС FTTb FE -2 пары на 1 ДХ от % проникновения, ДРС FTTb GE-4 пары на 1 ДХ под 100% проникновения ).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</si>
  <si>
    <t>схема</t>
  </si>
  <si>
    <t>Данная форма приводится в обязательном порядке Участниками в формате "Excel" при подаче заявки без изменения и без добавления какой-либо информации.
Ценовое предложение в ячейке, выделенной желтым цветом (коэффициент снижения), определяется в ходе онлайн торгов. К работам применяется 100% скидки, к материалам 10%.</t>
  </si>
  <si>
    <t>4.1.1.0</t>
  </si>
  <si>
    <t>Проведение предпроектного обследования трассы и формирование акта выбора трассы</t>
  </si>
  <si>
    <t>Проведение обследования для выбора трассы, формирование АВТ по форме Клиента с заполнением всех полей и указанием срока строительства в рабочих днях</t>
  </si>
  <si>
    <t>4.1.2.1</t>
  </si>
  <si>
    <t>Оформление Технического плана объекта для регистрации в Ростреестре</t>
  </si>
  <si>
    <t>4.1.2.2</t>
  </si>
  <si>
    <t>Оформление охранной зоны объекта для регистрации объекта в Росреестре</t>
  </si>
  <si>
    <t>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обратная засыпка, промывка, подготовка каналов канализации, и кабельных колодцев в необходимом объеме для прокладки кабеля,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с учетом нормативных технологических запасов.  Устройство кабельного ввода в здание в фундаментном основании от существующего колодца / Устройство кабельного вывода на стену/опору от существующего колодца, производиться по расценкам  5.27÷5.28.</t>
  </si>
  <si>
    <t xml:space="preserve">ПИР, СМР, с учётом стоимости кабеля  ( с учетом арматуры подвеса) и всех материалов  работ, в том числе и не ограничиваясь перечисленным: монтаж/перемонтаж муфт, (включая стоимость муфт и кронштейнов для их крепления, из расчета 1 вновь монтируемая муфта на участке от 0 до 0,5 км. трассы  включительно) ,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оптического кросса (оконечного устройства), с учетом нормативных технологических запасов.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</si>
  <si>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t>ПИР,СМР. СМР, с учётом стоимости кабеля и материалов для наружных и внутренних работ, в том числе и не ограничиваясь перечисленным: очистка, разборка  покрытий,  разработка/засыпка  траншеи, утилизация мусора, прокладка кабеля, опознавательной ленты,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на ширину траншеи.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тех. плана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кросса, с учетом нормативных технологических запасов. Устройство кабельного вывода на стену, производиться по расценке 5.29.</t>
  </si>
  <si>
    <t>ПИР, СМР, включая: стоимость колодца ж/б  ККС-2,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</si>
  <si>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ККС-3,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</si>
  <si>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6.8.1.6</t>
  </si>
  <si>
    <t>Прокладка внутриобъектового ВОК, дроп кабель (2 ОВ)</t>
  </si>
  <si>
    <t>ПИР, СМР,  с учетом  стоимости кабеля и материалов, кабель каналов/трубы/гофры; прокладки по стене; устройство отверстий в стенах, защиту кабеля в опасных местах, внутриобъектовые работ; монтажа кабель каналов/трубы/гофры, оконечивание кабеля, установка оконечных ОРК и сплиттеров (с учетом стоимости материалов),  проведение  всех измерений ВОК, включая входной контроль кабеля. Организация и проведение оформления разрешительных документов, согласований, исполнительной документации.</t>
  </si>
  <si>
    <t>Применимо совместно с 4.2 - 4.4.1.1. Установка оконечных устройств и разварка кабеля оценивается по отдельным расценкам.</t>
  </si>
  <si>
    <t>В случае бурения отверстий алмазной установкой применять совместно расценку 6.6</t>
  </si>
  <si>
    <t>ПИР, СМР, прочие, не ограничиваясь перечисленным: прокладка металлорукава, с устройством, при необходимости, отверстий (кроме алмазного бурения) в стенах с заделкой (с установкой гильз) герметизация стоп-огонь, с учетом стоимости металлорукава, прочих материалов.   Организация и проведение оформления разрешительных документов, согласований , исполнительной документации.</t>
  </si>
  <si>
    <t>Обновление программного обеспечения коммутатора/голосового шлюза и прочего оборудования, выполнение ПНР.</t>
  </si>
  <si>
    <t>ПИР, СМР, Прочие затраты,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</si>
  <si>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6.103.1</t>
  </si>
  <si>
    <t>6.103.2</t>
  </si>
  <si>
    <t>Преведение измерений цепи "фаза-нуль"</t>
  </si>
  <si>
    <t>Проведение измерений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t>
  </si>
  <si>
    <t>Компенсация затрат на проведение измерений электролабораторией</t>
  </si>
  <si>
    <t>Комплекс работ и испытаний по проверке состояния электрооборудования и электрических сетей сертифицированной в Ростехнадзоре лабораторией с оформлением протоколов. (Применение по требованию Заказчика)</t>
  </si>
  <si>
    <t>Компенсация стоимости затрат на основании  подтверждающих документов</t>
  </si>
  <si>
    <t>ПИР, СМР. Применяется при необходимости монтажа ЩРЗ/ ЩГ/ЩК с автоматами. С учетом стоимости оборудования и материалов.  Включает установку автоматов, прокладку силового кабеля длиной 20 м и кабеля заземления 20м, установку ЩРЗ, подключение, измерения, стоимость оборудования ЩРЗ/Щ/ ЩК с автоматами и прочих материалов для подключения. Организация и проведение оформления разрешительных документов, согласований , исполнительной документации.</t>
  </si>
  <si>
    <t>На основании проектного решения (ТЗ) применять понижающий коэффициент к расценке  (если не выполняется  полный комплекс работ)</t>
  </si>
  <si>
    <t>ПИР, СМР: с учетом стоимости материалов и счетчика.</t>
  </si>
  <si>
    <t>Проведение измерений сопротивления изоляции электрических кабелей и сопротивление переходных контактов связей с заземлителями</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</si>
  <si>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высотных сооружений.</t>
  </si>
  <si>
    <t>СМР, проверка целостности каждой пары в линиях, определение обрывов, коротких замыканий и неправильно скрученных жил, соответствие стандартам категории 5е, 6e,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</si>
  <si>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8.7.12</t>
  </si>
  <si>
    <t>Подготовка исполнительной документации</t>
  </si>
  <si>
    <t>руб.</t>
  </si>
  <si>
    <t>Стоимость определяется на основании удельной составляющей ПИР набора выполненных и сдаваемых работ</t>
  </si>
  <si>
    <t>.</t>
  </si>
  <si>
    <t>ПИР, СМР, Прочие затраты в составе: очистка, разборка  покрытий,  разработка/засыпка  траншеи, утилизация мусора,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на ширину траншеи, проведение  всех измерений ВОК, включая входной контроль кабеля, монтаж сплиттеров, ОРК, ОРШ (включая стоимость сплиттеров, дроп муфт, ОРК, ОРШ и пр.), оформление разрешительных документов, согласований , исполнительной документации, в том числе согласование с УК и ТСЖ.  Организация и проведение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 услуги 7,8,9,10,11  производится по расценкам п.п.4.1.2-4.1.6.  Протяженность трассы  - длина прокладываемого кабеля до оптического кросса, с учетом нормативных технологических запасов.</t>
  </si>
  <si>
    <t>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кадастровых планов территории, подготовка КИС со штампом/письмом архитектуры/администрации города, топографических съемок и иных работ; топографические съемки в масштабах 1:500, 1:2000, 1:5000;  съемку подземных и наземных сооружений (инженерных коммуникаций).Компенсация  позиций  применяется по их оплате на основании подтверждающих документов (счетов, платежных поручений, договоров)</t>
  </si>
  <si>
    <t>Организация проведения сопутствующих работ, нанесение красных линий, оформление Технического плана объекта и формирование пакета документов для постановки объекта на кадастровый учет и внесения сведений в ЕГРН в объеме необходимом для положительной регистрации в росреестре. Компенсация  позиций  применяется по их оплате на основании подтверждающих документов (счетов, платежных поручений, договоров), включает визирование актов и прочей документации.</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</si>
  <si>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и других собственников сторонней инфраструктуры, но не превышая 100 т.р.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 Геологическое заключение, отчет геологических изысканий/технический отчет ( текстовая и графическая часть)  в бумажном и электронном виде (в формате dwg).</t>
  </si>
  <si>
    <t>Применение расценки возможно совместно с Работами пунктов с   3.1÷ 3.3; 4.2÷4.4.1;  4.7÷ 4.9; 5.0.1÷ 5.3, 5.5-5.16; 5.24; 5.25, 5.27-5.28; 5.32; 5.33; 5.34 5.36, 5.37, 6.116, 6.95, 8.7.12   по согласованию с Заказчиком работ на основании подтверждающих документов</t>
  </si>
  <si>
    <t>применяется исключительно для РФ Камчатский, Хабаровский (ЧАО), Томский (Стрежевой), Сахалинский(Курильские острова), Магаданский, Ямало-Ненецкий автономный округ, Мурманский (для ПО с других регионов)  По согласованию Заказчиком работ /либо в одном заказе с учетом  пула выданных работ.</t>
  </si>
  <si>
    <t>ВОК ёмкостью более  от 8 до 16 волокон включительно</t>
  </si>
  <si>
    <t>ВОК ёмкостью более  64 волокон до 96 включительно</t>
  </si>
  <si>
    <t>камер, монтаж/ перемонтаж  муфт со сваркой волокон (включая стоимость смотровых камер,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установка пикетных столбиков;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земельных покрытий, рекультивации земель,  благоустройству на ширину траншеи .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оконечных устройств: оптических кроссов (включая стоимость)/муфт (включая стоимость), с креплением и оконечиванием кабеля, врезка в существующую муфту. Проведение  всех измерений ВОК, включая входной контроль кабеля. Оформление разрешительных документов, согласований, исполнительной документации.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Протяженность трассы  - длина прокладываемого кабеля до оптического кросса, с учетом нормативных технологических запасов. Устройство кабельного вывода на стену, производиться по расценке 5.29.</t>
  </si>
  <si>
    <t>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поиск колодцев, очистку от снега/земли,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включительно)  свыше одной муфты на участке от 0 до 0,5 км  трассы включительно , учитывается дополнительно п. 4.10  ;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Протяженность трассы  - длина прокладываемого кабеля до кросса, с учетом нормативных технологических запасов.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5.27÷5.28.</t>
  </si>
  <si>
    <t>Прокладка и монтаж медного кабеля  всех типов по опорам,  включая внутриобъектовые работы</t>
  </si>
  <si>
    <t>ПИР, СМР, с учётом стоимости кабеля ( в т.ч. арматуры подвеса) и материалов, не ограничиваясь перечисленным: установка/перемонтаж муфт, (включая стоимость муфт,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4.10 ;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с их стоимостью; оконечивание кабеля с обеих сторон. Проведение  всех измерений , включая входной контроль кабеля. Организация и проведение оформления разрешительных документов, согласований  и исполнительной документации  ( с указанием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  Протяженность трассы  - длина прокладываемого кабеля до кросса, с учетом нормативных технологических запасов.</t>
  </si>
  <si>
    <t>ПИР, СМР, Работы по монтажу муфты прямой/разветвительной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Организация и проведение оформления разрешительных документов, согласований  и исполнительной документации.</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</si>
  <si>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</si>
  <si>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Кронирование, спил (в т.ч . санитарная обрезка)  деревьев</t>
  </si>
  <si>
    <t>Работы  по установке  автовышки, обрезка кроны дерева (спил ветвей), сбор срезанных ветвей(стволов), выкорчевывание, утилизация. С учетом стоимости работы автовышки.</t>
  </si>
  <si>
    <t>Расценка применяется, на основании письменного обременения, в рамках получения  ТУ,  с обязательным  согласованием от Заказчика, до момента подписания Заказа.</t>
  </si>
  <si>
    <t>Строительство одноканальной кабельной  канализации из полиэтиленовых труб Д не менее 63 мм.</t>
  </si>
  <si>
    <t>Строительство 2-х канальной кабельной  канализации из полиэтиленовых труб Д не менее 63мм.</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</si>
  <si>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</si>
  <si>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 ГНП.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</si>
  <si>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ККС-1, люка, нижней крышки, ж/б опорных колец, запорного устройства. Очистка, разборка покрытий ,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 Оформление разрешительных документов и исполнительной документации.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</si>
  <si>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ККС-4,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</si>
  <si>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колодца ж/б  ККС-5, люка, нижней крышки, ж/б опорных колец, запорного устройства. Очистка, разборка покрытий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</si>
  <si>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 xml:space="preserve"> Установка  опор разных видов.</t>
  </si>
  <si>
    <t>ПИР, СМР, включая и не ограничиваясь: стоимость опоры, приставок, подпор, укосин, вспомогательных материалов, доставки и развозки по трассе монтажа; работа бурильно-крановой машины по установке опор длиной до 11,5 метров, работ по переподвесу существующих кабельных линий на новую. Организация и проведение оформления разрешительных документов, согласований , исполнительной документации в соответствии требований Заказчика. Организация проведения и оформления  Топографо-геодезических работ7,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</si>
  <si>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</si>
  <si>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газонного покрытия.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</si>
  <si>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Установка и монтаж сплиттера, расключение, включая стоимость сплиттера 1*8</t>
  </si>
  <si>
    <t>ПИР, СМР сплиттера (1 или 2 каскада) с учетом  стоимости монтажа, расключения, вспомогательных и основных материалов  (включая стоимость сплиттера).  Организация и проведение оформления разрешительных документов, согласований , исполнительной документации.</t>
  </si>
  <si>
    <t>Установка и монтаж сплиттера, расключение, включая стоимость сплиттера 1*32</t>
  </si>
  <si>
    <t>Установка трубы /гофры ПВХ  по конструкциям  диаметром  до 25 мм</t>
  </si>
  <si>
    <t>ПИР, СМР, включая стоимость материалов (трубы, гофры), крепежа, сопутствующих работ, пробивки отверстий (кроме алмазного бурения) в стенах и перекрытиях, установка гильз при необходимости, герметизация стоп-огонь.  Организация и проведение оформления разрешительных документов, согласований , исполнительной документации.</t>
  </si>
  <si>
    <t>Установка трубы /гофры ПВХ  по конструкциям диаметром  до 63 мм</t>
  </si>
  <si>
    <t>Установка трубы /гофры ПВХ  по конструкциям  диаметром  более  63  мм</t>
  </si>
  <si>
    <t>Установка  кабель- каналов, коробов ПВХ по конструкциям размером до 25х30 мм</t>
  </si>
  <si>
    <t>ПИР, СМР, включая стоимость материалов короба, крепежа, сопутствующих работ, пробивки отверстий (кроме алмазного бурения) в стенах и перекрытиях, герметизация стоп-огонь.  Организация и проведение оформления разрешительных документов, согласований , исполнительной документации.</t>
  </si>
  <si>
    <t>Установка  кабель каналов, коробов ПВХ по конструкциям размером до 60х 60 мм</t>
  </si>
  <si>
    <t>Установка кабель каналов, коробов ПВХ по конструкциям размером более 60 х60 мм</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</si>
  <si>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</si>
  <si>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пробивка отверстий (кроме алмазного бурения) в стенах и перекрытиях, заземления (при необходимости), стоимость основных и  крепежных материалов.  Организация и проведение оформления разрешительных документов, согласований , исполнительной документации.</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</si>
  <si>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 Организация и проведение оформления разрешительных документов, согласований , исполнительной документации. Применяется при длине патч-корда от 10 м до 50 м</t>
  </si>
  <si>
    <t>ПИР, СМР, Прочие затраты,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розетки,  стоимость и прокладка силового кабеля (длиной до 20м), кабеля заземления (длиной до 20м), стоимость шкафа/стойки и монтажных материалов, включая органайзер, патч-панель, стоимость  доставки.  Организация и проведение оформления разрешительных документов, согласований , исполнительной документации. Прокладка кабелей свыше 20 м определяется по расценкам  п. 6.6.108-6.118, 6.122.</t>
  </si>
  <si>
    <t>Монтаж телекоммуникационного  шкафа 19", телекоммуникационной стойки 19" любой ёмкости</t>
  </si>
  <si>
    <t>ПИР, СМР, Прочие затраты, при этом включено:  монтаж шкафа, подключение к электропитанию и заземлению, электромонтажные работы (подключение к электропитанию и заземлению, при необходимости),  стоимость  и прокладка силового кабеля (длиной до 20м), кабеля заземления (длиной до 20м), автоматического выключателя (при необходимости), розетки, стоимость монтажных материалов.  Не включено:  стоимость укомплектованного шкафа,  монтаж и стоимость активного оборудования.  Организация и проведение оформления разрешительных документов, согласований , исполнительной документации.   Прокладка кабеля свыше 20 м определяется по расценкам  п. 6.6.108-6.118, 6.122.</t>
  </si>
  <si>
    <t xml:space="preserve">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конвертера УСПД телеметрии свыше 8 портов;  пассивного CWDM (Mux, Demux, Odn); оборудование стоечного исполнения: ИБП, HDSL модем, ADSL модем, ONT , L3 СРЕ, оборудование Wi-Fi и пр. СМР, ПНР (организация удаленного доступа на оборудовании),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(включая прокладку и стоимость патчкорда).  Организация и проведение оформления разрешительных документов, согласований , исполнительной документации.   </t>
  </si>
  <si>
    <t xml:space="preserve"> СМР. Установка  коммутатора  доступа до 24 портов/ СПВ-конвертера и патч-панели до 24 портов,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(включая прокладку и стоимость патч-корда). Организация и проведение оформления разрешительных документов, согласований , исполнительной документации.   </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</si>
  <si>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</si>
  <si>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монтаж конструкций (трубы/короба/кабель-канала ) по всей длине, прокладка и монтаж кабеля от установленного ШАН/КРТ (стоимость патч-панели и ШАН не входит)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</si>
  <si>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от установленного ШАН/КРТ (стоимость патч-панели и ШАН не входит)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</si>
  <si>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</si>
  <si>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включая запас 5 м в ДХ.</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</si>
  <si>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</si>
  <si>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от установленного разветвителя КТВ (стоимость разветвителя не входит)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</si>
  <si>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</si>
  <si>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</si>
  <si>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</si>
  <si>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</si>
  <si>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</si>
  <si>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</si>
  <si>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</si>
  <si>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ПИР, СМР, прочие, не ограничиваясь перечисленным: прокладка и монтаж кабеля по стене (в т.ч. по фасаду)  от установленных ШАН и патч-панелей (стоимость патч-панели и ШАН не входит),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Организация и проведение оформления разрешительных документов, согласований, измерений, исполнительной документации.</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</si>
  <si>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</si>
  <si>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</si>
  <si>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</si>
  <si>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(стоимость патч-панели и ШАН не входит),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Организация и проведение оформления разрешительных документов, согласований , измерений, исполнительной документации.</t>
  </si>
  <si>
    <t>Прокладка и монтаж кабеля  типа  UTP/КПЛК(аналог),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</si>
  <si>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трубы и оборудования. Организация и проведение оформления разрешительных документов, согласований , измерений, исполнительной документации.</t>
  </si>
  <si>
    <t>ПИР, СМР, Прочие затраты, не ограничиваясь перечисленным: прокладка и монтаж кабеля методом подвеса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без стоимости трубы.   Организация и проведение оформления разрешительных документов, согласований , измерения, исполнительной документации.</t>
  </si>
  <si>
    <t>ПИР, СМР, Прочие затраты, не ограничиваясь перечисленным: Разработка грунта, прокладка ПНД трубы в грунт, обратная  засыпка, трамбовка, планировка площадей,  с учетом стоимости материалов. (При необходимости восстановления благоустройства ( по требованию Заказчика)  применяются расценки п.5.18-5.21). Организация и проведение оформления разрешительных документов, согласований , исполнительной документации. Организация проведения оформления  Топографо-геодезических работ7(с нанесением на городской планшет исполнительной сьёмки), Услуги по подготовке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t>
  </si>
  <si>
    <t>Проведение измерений сопротивления изоляции электрических кабелей и сопротивление переходных контактов связей с заземлителями с оформлением протоколов. ( Применение по требованию Заказчика)</t>
  </si>
  <si>
    <t>Применяется на высотных сооружениях при наличии обоснования для использования</t>
  </si>
  <si>
    <t>Монтаж электрического счетчика, включая стоимость основных и  крепежных материалов, включая стоимость счетчика.</t>
  </si>
  <si>
    <t>Пусконаладочные работы  по электромонтажным работам  (для АРМ)</t>
  </si>
  <si>
    <t>Применяется  только на внутриобъектовые работы, которые выполнены в соответствующих условиях.</t>
  </si>
  <si>
    <t xml:space="preserve"> Расценка применяется при выполнении комплекса работ по СКС на одном объекте. Может применятся с внутриобъектовыми работами других разделов, при наличии обоснования для использования.</t>
  </si>
  <si>
    <t>Повышающий коэффициент за проведение работ с 00.00 до 06.00   (154 ТК РФ)</t>
  </si>
  <si>
    <t>Распространяется на СМР с предоставлением подтверждения в виде  письма ответственного сотрудника филиала, фотоотчета. К=1,2.</t>
  </si>
  <si>
    <t>Компенсация стоимости подготовки и сдачи комплекта ИД. Расчет производится на основании расценок ЕБПР, учитывается только удельная составляющая ПИР набора выполненных и сдаваемых работ.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t>
  </si>
  <si>
    <t xml:space="preserve">Не применяется совместно с Работами пунктов с 6.1÷6.3; 6.5÷ 6.8; 6.21÷6.24 </t>
  </si>
  <si>
    <t xml:space="preserve">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 </t>
  </si>
  <si>
    <t xml:space="preserve">Применение расценок по согласованию сегмента В2С.ПИР, СМР  включая, но не ограничиваясь: установка телекоммуникационного шкафа узла доступа с подключением его к электропитанию (электромонтажные работы в количестве 20 м ,  стоимость силового кабеля/ кабеля заземления , автоматического выключателя (при необходимости), стоимость монтажных материалов),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Организация и проведение оформления разрешительных документов, согласований  и исполнительной документации( в соответствии с требованиями от Заказчика).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 сверх 20м прокладки электрического кабеля  и кабеля заземления. </t>
  </si>
  <si>
    <t xml:space="preserve">Раздел 2. Новое строительство сетей ШПД  по технологии GPON </t>
  </si>
  <si>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</si>
  <si>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ПИР, СМР, Прочие затраты, включая: Проектирование и согласование проведения работ с собственниками жилья; прокладка распределительных ВОК, заземления;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</si>
  <si>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</si>
  <si>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t>
  </si>
  <si>
    <t xml:space="preserve">GPON - стандартное строительство в домах от 3-х этажей и выше ( при  охвате ДРС  50%-70%  ДХ,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5.27÷5.28.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заземления, включая, но не ограничиваясь, выполнение следующих видов работ: работы на станционной стороне; Организация и проведение оформления разрешительных документов, согласований ( в т.ч согласование проведения работ с собственниками жилья)  и исполнительной документации ( в соответствии с требованиями от Заказчика);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t>
  </si>
  <si>
    <t>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</si>
  <si>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</si>
  <si>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 xml:space="preserve">ВОК   ёмкостью до 8 ОВ включительно </t>
  </si>
  <si>
    <t xml:space="preserve">ВОК   ёмкостью более 4  до 8 ОВ включительно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</si>
  <si>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3.1- 3.3   учитывается  по общей протяженности кабельной линии в Заказе.</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</si>
  <si>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Включая транспортные расходы.                                                                                                                                                                                                  Результат работы :                                                                                                                                                                                                                           Включают в себя, но не ограничиваются:
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Проведение предпроектного обследования трассы прокладки кабеля  по зданиям и сооружениям :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</si>
  <si>
    <t xml:space="preserve">Только для объектов О2О </t>
  </si>
  <si>
    <t xml:space="preserve">Организация проведения сопутсвующих работ по оформлению охранной зоны объекта. Компенсация  позиций  применяется по их оплате на основании подтверждающих документов (счетов, платежных поручений, договоров). </t>
  </si>
  <si>
    <t xml:space="preserve">Применение расценки по согласованию с Заказчиком работ на основании  подтверждающих документов. Применение расценки возможно совместно с Работами пунктов с   3.1÷ 3.3; 4.2÷4.4.1;  4.7÷ 4.9; 5.0.1÷ 5.3, 5.5-5.16; 5.24; 5.25, 5.27-5.28; 5.32; 5.33; 5.34, 5.36, 5.37, 6.116, 6.95, 8.7.12 </t>
  </si>
  <si>
    <t xml:space="preserve">Землеустроительное дело  общего пользования/лесной фонд/ </t>
  </si>
  <si>
    <t>Общего пользования: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Лесной фонд : 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Оформление плана (с изготовлением проекта освоения лесов) освоения участка. Оформление и оплата подрядчиком договоров аренды лесных участков на период строительства, в соответствии с порядком действий по лесному фонду, в случае, если договор заключается на 11 месяцев без проведения государственного кадастрового учета и проведения торгов часть лесного участка, в соответствии с частью 1.1 статьи 4.2 Федерального закона от 04.12.2006 №201-ФЗ «О введении в действие Лесного кодекса Российской федерации», оплата и проведение работ по лесовосстановлению. Компенсация  позиций  применяется по их оплате на основании подтверждающих документов (счетов, 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</si>
  <si>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Применяется совместно с Работами пунктов  3.2÷ 3.3; 4.3÷4.4.1;  4.8÷ 4.9; 5.0.1÷ 5.3, 5.5-5.16; 5.24; 5.25; 5.27-5.28; 5.32; 5.33; 5.36, 5.37, 6.116, 6.95, 8.7.12
при этом за ед.изм.  Комплект документов.</t>
  </si>
  <si>
    <t xml:space="preserve">Расценка применяется единоразово в Заказе на удаленный объект строительства по согласованию с Заказчиком работ и   с предоставлением информации  о  месте нахождения склада Заказчика работ,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</si>
  <si>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ОС-15,Материалы Заказчика  на объект строительства, удаленного от склада Заказчика на расстоянии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</si>
  <si>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</si>
  <si>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</si>
  <si>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301 до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</si>
  <si>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Включает компенсацию затрат на логистические издержки при транспортировки  оборудования  Заказчика, передаваемого в монтаж по форме ОС-15, Материалы Заказчика  на объект строительства, удаленного от склада Заказчика на расстоянии свыше 500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</si>
  <si>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 xml:space="preserve">4.1.10.1 </t>
  </si>
  <si>
    <t xml:space="preserve">Включает компенсацию затрат на логистические издержки при транспортировки  материалов Подрядчика/Материалы Заказчика  -  ККС, опор  деревянных/металлических / железобетонных   на объект строительства, при строительстве объекта на удаленности свыше 1 км  от Областного центра(Филиала).  Расстояние удаленности определяется составлением наикратчайшего маршрута по дорогам общего пользования, в системе/службе "Яндекс. Карты". </t>
  </si>
  <si>
    <t xml:space="preserve">км </t>
  </si>
  <si>
    <t xml:space="preserve">4.1.10.2 </t>
  </si>
  <si>
    <t xml:space="preserve">Включает компенсацию затрат на перевозку рабочих (авиа) при предоставлении подтверждающих документов(платежных поручений) -авиабилеты, табель учета рабочего времени ( подписанный представителем Заказчика( тех надзором) на объекте строительства. </t>
  </si>
  <si>
    <t xml:space="preserve">4.1.10.3 </t>
  </si>
  <si>
    <t xml:space="preserve">Компенсация затрат  на проживание  рабочих  при строительстве объекта </t>
  </si>
  <si>
    <t xml:space="preserve">4.1.10.4 </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</si>
  <si>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</si>
  <si>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Подготовка каналов кабельной канализации для прокладки кабеля
(Примечание не более 50м на 1 км трассы)</t>
  </si>
  <si>
    <t xml:space="preserve">Для операторов связи. 
 По согласованию Заказчика. 
На основании  проектной документации и ТЗ Заказчика. Применимо на существующих линиях. </t>
  </si>
  <si>
    <t xml:space="preserve"> Прокладка и монтаж ВОК в кабельной канализации, включая внутриобъектовые работы </t>
  </si>
  <si>
    <t>Для заказов  В2С - в случае, если протяженность трассы кабельной линии менее 150 м, стоимость приравнивается к удельной стоимости = 150 м независимо от фактической длины.
Для заказов  B2B/B2G/B2O/О2О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t>
  </si>
  <si>
    <t xml:space="preserve">1 км трассы кабеля </t>
  </si>
  <si>
    <t xml:space="preserve">Прокладка и монтаж ВОК в грунте, включая внутриобъектовые работы </t>
  </si>
  <si>
    <t>Для заказов  В2С - в случае, если протяженность трассы кабельной линии менее 150 м, стоимость приравнивается к удельной стоимости = 150 м независимо от фактической длины.
Для заказов  B2B/B2G/B2O/О2О - в случае, если протяженность трассы кабельной линии менее  300 м, стоимость приравнивается к удельной стоимости = 300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
В рамках проекта "МОСТ/МЁД" учитывается общая длина проложенного кабеля на одном адресе  объекта  без округления до min  длины. Восстановление асфальтового покрытия и брусчатки производится отдельно п 5.18-5.20</t>
  </si>
  <si>
    <t xml:space="preserve">ПИР, СМР, с учётом стоимости кабеля (с учетом арматуры подвеса) и всех материалов для наружных и внутренних работ, в том числе и не ограничиваясь перечисленным: монтаж/перемонтаж муфт, (включая стоимость муфт и кронштейнов для крепления, из расчета 1 вновь монтируемая муфта на участке от 0 до 0,5 км трассы  включительно)  свыше одной муфты на участке от 0 до 0,5 км  трассы включительно , учитывается дополнительно п. 4.6) ;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с установкой трубостоек;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 одимости; внутриобъектовые работы: монтаж кабельростов, кабель-каналов, всех видов труб (протяженностью до 15 м. включительно); установка оконечных устройств: оптических кроссов (включая стоимость)/ муфт (включая стоимость) с креплением и оконечиванием кабеля, врезка в существующую муфту. Проведение  всех измерений ВОК, включая входной контроль кабеля. Протяженность трассы  - длина прокладываемого кабеля до оптического кросса, с учетом нормативных технологических запасов. Организация и проведение оформления   разрешительных документов, согласований , исполнительной документации.  (с указанием в ИД на сторонних опорах: высоту опоры, материал опоры, наличие подпоры и ее материал,  координаты GPS (системы WGS84), владелец: наименование организации и ИНН, маркировка опоры). </t>
  </si>
  <si>
    <t xml:space="preserve">Монтаж оптического кросса  (ШКОН, ШКОС) </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</si>
  <si>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Организация и проведение оформления  разрешительных документов, согласований  и исполнительной документации. </t>
  </si>
  <si>
    <t xml:space="preserve">Не применяется с 4.2 – 4.4 
Применимо совместно с 6.8.2 </t>
  </si>
  <si>
    <t xml:space="preserve">Монтаж муфты на волоконно-оптическом кабеле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</si>
  <si>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 закрепление на определенном месте  с учетом кронштейна,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Организация и проведение оформления  разрешительных документов, согласований  и исполнительной документации. </t>
  </si>
  <si>
    <t>Применяется на существующих кабельных линиях, при монтаже новой муфты, организации врезки, отводов.
Применимо совместно: с расценками пп. 4.2 ÷ 4.4, при монтаже более 1 оптической муфты на 0,5 км строящейся трассы; совместно с 6.8.2
НЕ ПРИМЕНЯТЬ с разделом №3</t>
  </si>
  <si>
    <t xml:space="preserve">Применимо на существующих линиях. </t>
  </si>
  <si>
    <t xml:space="preserve">
 По согласованию  Заказчика.                     
На основании  проектной документации и ТЗ Заказчика. Применимо на существующих линиях. </t>
  </si>
  <si>
    <t xml:space="preserve">Покрытие огнезащитной пастой ВОК </t>
  </si>
  <si>
    <t xml:space="preserve">Для операторов связи . 
 По согласованию  Заказчика.                    
На основании  проектной документации и ТЗ Заказчика. </t>
  </si>
  <si>
    <t xml:space="preserve">Для операторов связи . 
 По согласованию  Заказчика.                     
На основании  проектной документации и ТЗ Заказчика.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</si>
  <si>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
В рамках проекта "МОСТ/МЁД" учитывается общая длина проложенного кабеля на одном адресе  объекта  без округления до min  длины. </t>
  </si>
  <si>
    <t xml:space="preserve">Прокладка и монтаж медного кабеля всех типов в грунт, включая внутриобъектовые работы </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</si>
  <si>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 </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</si>
  <si>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В рамках проекта "МОСТ/МЁД" учитывается общая длина проложенного кабеля на одном адресе  объекта  без округления до min  длины.</t>
  </si>
  <si>
    <t xml:space="preserve">Монтаж муфты прямой/разветвительной  на  медном кабеле </t>
  </si>
  <si>
    <t xml:space="preserve">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 </t>
  </si>
  <si>
    <t xml:space="preserve">Демонтаж  кабеля </t>
  </si>
  <si>
    <t xml:space="preserve">4.14.3 </t>
  </si>
  <si>
    <t xml:space="preserve">Демонтаж медного кабеля всех типов из грунта, включая демонтаж внутри объекта (до кросса включительно), емкость кабеля (включительно):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</si>
  <si>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 4.2-4.4.1.1; 4.7-4.9  учитывается  по общей протяженности кабельной линии в Заказе.</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</si>
  <si>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и проведение оформления разрешительных документов, согласований , исполнительной документации.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</si>
  <si>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</si>
  <si>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 xml:space="preserve">ПИР, СМР   включая стоимость материалов (диаметр труб не менее 63 мм до 110мм) без учета установки кабельных колодцев.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</si>
  <si>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В случае  протяженности участка менее 80 м,  объем приравнивается к удельной стоимости = 80м независимо от фактической длины.
Объем свыше  80 м закрывается по фактической протяжённости, согласно состава работ.</t>
  </si>
  <si>
    <t xml:space="preserve">ПИР, СМР   включая стоимость материалов (диаметр труб не менее 63 мм до 110мм).  Очистка, разборка покрытий, разработки траншеи, котлованов  разработки траншеи мех/руч. способами,  засыпки(грунтом/песком),  выравнивание и уплотнение грунта, вывоза грунта. Организация  проведения Топографо-геодезических работ7 (с нанесением на городской планшет исполнительной сьёмки), Услуги по формированию пакета документов для оформления собственности10,  Услуги по оформлению прав8 , Земельное дело11. Компенсация за услуги 7,8, 10,11 производится отдельно по расценкам п.п.4.1.2-4.1.6..  Работы по восстановлению газонных покрытий, тротуаров, брусчатки, проезжей части, производятся отдельно по расценкам 5.18-5.21. </t>
  </si>
  <si>
    <t>Расценка применяется, при необходимости, дополнительно к расценке 5.1.
Не применяется совместно с 5.0.1</t>
  </si>
  <si>
    <t xml:space="preserve">Восстановление поврежденного канала кабельной канализации </t>
  </si>
  <si>
    <t xml:space="preserve">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засыпки(грунтом/песком),  выравнивание и уплотнение грунта, без учета восстановления покрытия; Устройство переходов подземных методом ГНБ.  Организации работ  по устройству  защитных кожухов, футляров   рассматривается  в отдельном порядке.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Организация и проведение оформления разрешительных документов, согласований , исполнительной документации. </t>
  </si>
  <si>
    <t xml:space="preserve">в грунтах групп 1-3,  труб диаметром не менее 63 мм </t>
  </si>
  <si>
    <t xml:space="preserve">в грунтах групп 1-3, диаметр   не менее 63 мм </t>
  </si>
  <si>
    <t xml:space="preserve">в грунтах групп 4-6 диаметр   не менее 63 мм </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</si>
  <si>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</si>
  <si>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 xml:space="preserve">п/э  труба диаметром не менее  63 мм    методом горизонтально направленного прокола (ГНП) </t>
  </si>
  <si>
    <t xml:space="preserve">п/э  труба диаметром 110 мм    методом горизонтально направленного прокола (ГНП) </t>
  </si>
  <si>
    <t xml:space="preserve">ПИР, СМР, включая:  Очистка, разборка покрытий, разработка грунта мех./руч. Способом снятие люка и перекрытия, разборка стен колодцев, подъём материалов от разборки на поверхность (при необходимости  засыпка (грунтом/песком), выравнивание и уплотнение грунта, вывоз грунта) вспомогательные материалы,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</si>
  <si>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покртыий,демонтаж ранее установленного колодца и его утилизация; стоимость нового колодца, люка, ж/б опорных колец, разработка грунта мех./руч. способом, гидроизоляция; засыпка (грунтом/песком), выравнивание и уплотнение грунта, вывоз грунта; вспомогательные материалы,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</si>
  <si>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на ширину  котлована. Организация и проведение оформления разрешительных документов, согласований, исполнительной документации. </t>
  </si>
  <si>
    <t xml:space="preserve">ПИР, СМР, включая: очистка, разборка покрытий  разработка грунта мех./руч. способом, гидроизоляция; засыпка (грунтом/песком), выравнивание и уплотнение грунта, вывоз грунта; стоимость КОТ-1/КОТ-2, плиты пригрузочной  и других необходимых материалов, включая транспортные издержки. Организация и проведение оформления разрешительных документов, согласований, исполнительной документации. </t>
  </si>
  <si>
    <t xml:space="preserve">ПИР, СМР, включая: стоимость  ж/б  плит; вспомогательные материалы, включая транспортные издержки; Организация и проведение оформления разрешительных документов, согласований , исполнительной документации. </t>
  </si>
  <si>
    <t xml:space="preserve">ПИР, СМР,  включая затраты на материалы, демонтаж/ вывоз существующего асфальтобетонного покрытия.  Организация и проведение оформления разрешительных документов, согласований, исполнительной документации. </t>
  </si>
  <si>
    <t>Может применяться дополнительно к расценкам 5.0.1-5.2; 5.3-5.4.; 4.3, 4.8, 5.27, 5.28
По требованию Заказчика фактический объем работ  подтверждаться Актом.</t>
  </si>
  <si>
    <t xml:space="preserve">ПИР, СМР,  включая затраты на материалы, демонтаж/ вывоз существующего асфальтобетонного покрытия и бордюрного камня. Организация и проведение оформления разрешительных документов, согласований , исполнительной документации. </t>
  </si>
  <si>
    <t xml:space="preserve">ПИР, СМР, включая затраты на устройство покрытий и материалы для устройства подстилающих и выравнивающих слоев, для укладки демонтированной брусчатки. Организация и проведение оформления разрешительных документов, согласований, исполнительной документации. </t>
  </si>
  <si>
    <t xml:space="preserve">Восстановление газонного покрытия </t>
  </si>
  <si>
    <t xml:space="preserve">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 Организация и проведение оформления разрешительных документов, согласований, исполнительной документации. </t>
  </si>
  <si>
    <t xml:space="preserve">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Подъём горловины колодца, монтаж опорного кольца. Организация и проведение оформления разрешительных документов, согласований , исполнительной документации. </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</si>
  <si>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Организация и проведение оформления разрешительных документов, согласований , исполнительной документации. </t>
  </si>
  <si>
    <t xml:space="preserve"> ж/б опора одинарная </t>
  </si>
  <si>
    <t xml:space="preserve">Проведение расчета нагрузок и  экспертизы  опор на основании  документального  требования владельца инфраструктуры ( т.ч. ТУ) </t>
  </si>
  <si>
    <t xml:space="preserve">Проведение расчета нагрузок и  экспертизы  опор на основании  документального  требования владельца инфраструктуры (т.ч. ТУ) </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</si>
  <si>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</si>
  <si>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 xml:space="preserve">ПИР, СМР, включая стоимость материалов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газонного покрытия. Организация и проведение оформления разрешительных документов, согласований , исполнительной документации.  Организация проведения и оформления  Топографо-геодезических работ7 (с нанесением на городской планшет исполнительной сьёмки),  Охранных  зон линий связи9, Услуги по оформлению пакета документов для регистрации собственности10,  Услуги по оформлению прав8 , Земельное дело11. Компенсация затрат по услугам 7,8,9,10,11  производится по расценкам п.п.4.1.2- 4.1.6. Стоимость колодца и монтажа учитывается отдельной расценкой. </t>
  </si>
  <si>
    <t>Позиция применяется с использованием шагового коэффициента 0,1 от 30 м (min участок 3 м).
Не применяется совместно с расценкой 5.28; 5.29.
Для  восстановления покрытий проезжей части, тротуаров, применять дополнительную позицию п. 5.18- 5.20.</t>
  </si>
  <si>
    <t>Позиция применяется с использованием шагового коэффициента 0,1 от 30 м (min участок 3 м).
Не применяется совместно с расценкой 5.29.
Для  восстановления покрытий проезжей части, тротуаров, применять дополнительную позицию п. 5.18- 5.20.</t>
  </si>
  <si>
    <t xml:space="preserve">Устройство кабельного вывода на стену из кабельной трассы </t>
  </si>
  <si>
    <t xml:space="preserve">Монтаж телекоммуникационного климатического шкафа на опоре/стене размером от (650х350Х650) </t>
  </si>
  <si>
    <t xml:space="preserve">Устройство ограждения контейнера </t>
  </si>
  <si>
    <t>Примечание:
В каждый из указанных выше видов Работ в т.ч. входят:
1. Затраты на организацию и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оформление, согласование со сторонними организациями комплекта(ов) исполнительной документации по  объекту завершенного строительства, в соответствии  с  требованиями  Заказчика, в т.ч числе госзаказчика ( собственника инфраструктуры).      
4. Протяженность по работам, указанным в пп.5.5-5.7 учитывается  по профилю ГНБ/ГНП перехода.</t>
  </si>
  <si>
    <t xml:space="preserve">Прокладка и монтаж многопарного передаточного кабеля "витая пара"Cat 5е ёмкостью до 10 пар включительно, от существующего УД до подъезда </t>
  </si>
  <si>
    <t xml:space="preserve">ПИР, СМР, Прочие затраты (в том числе стоимость кабеля), включая строительство горизонтальных кабельных каналов/труб между подъездами, установку ШАН/КРТ  патч-панелей/плинтов, с учетом стоимости всех материалов, в том числе ШАН/КРТ и патч-панелей/плинтов, прочие. Организация и проведение оформления разрешительных документов, согласований , исполнительной документации. </t>
  </si>
  <si>
    <t xml:space="preserve">Прокладка и монтаж многопарного передаточного кабеля "витая пара" Cat 5е до 50 пар включительно </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</si>
  <si>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Организация и проведение оформления разрешительных документов, согласований , исполнительной документации.. Не включает стоимость активного оборудования, стоимость и монтаж шкафа. </t>
  </si>
  <si>
    <t xml:space="preserve">Прокладка внутриобъектового ВОК,  со свободными модулями (ДРС GPON) </t>
  </si>
  <si>
    <t xml:space="preserve">ПИР, СМР,  с учетом  стоимости кабеля и материалов, стоек, кабель каналов/трубы/гофры ,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 каналов/трубы/гофры, кроссов и стоек для их крепления; оконечивания кабеля;  проведение  всех измерений ВОК. Включая входной контроль кабеля. Организация и проведение оформления разрешительных документов, согласований , исполнительной документации. Не включает стоимость ОРК. </t>
  </si>
  <si>
    <t xml:space="preserve">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Проведение  всех измерений ВОК. Включая входной контроль кабеля.  Согласование трассы прокладки, графика проведения работ. Организация и проведение оформления разрешительных документов, согласований , исполнительной документации. Не включает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стояки/трубостойки/защита при прокладке кабеля  по наружным конструкциям здания(стен, колонн и пр.)/сооружения ). </t>
  </si>
  <si>
    <t xml:space="preserve">Установка/замена ОРК на существующей ДРС с учетом стоимости  типа ОРК Тип 1.2 </t>
  </si>
  <si>
    <t xml:space="preserve">Установка и монтаж сплиттера 2-го каскада (УСМ),  включая стоимость сплиттера   1х2 </t>
  </si>
  <si>
    <t xml:space="preserve">Установка и монтаж сплиттера, расключение, включая стоимость сплиттера 1*16 </t>
  </si>
  <si>
    <t xml:space="preserve">Монтаж оборудования </t>
  </si>
  <si>
    <t xml:space="preserve">Монтаж оптических кроссовых шкафов (включая монтаж пигтейлов и с учётом расходных и монтажных материалов). Без учета стоимости шкафа. Организация и проведение оформления разрешительных документов, согласований , исполнительной документации. </t>
  </si>
  <si>
    <t xml:space="preserve">ПИР, СМР, прочие затраты, при этом включено (не ограничиваясь этим):   монтаж шкафа (включая стоимость шкафа), стоимость монтажных материалов. Организация и проведение оформления разрешительных документов, согласований ,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</si>
  <si>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t xml:space="preserve">ПИР, СМР, прочие затраты, при этом включено и не ограничиваясь этим: сборка щита согласно рабочей документации, установка на объекте,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Организация и проведение оформления разрешительных документов, согласований , исполнительной документации.  Не включено: стоимость активного оборудования, организация электропитания, линий связи. </t>
  </si>
  <si>
    <t xml:space="preserve">Тип №1 габаритами до 395х310х220 включительно </t>
  </si>
  <si>
    <t xml:space="preserve">Тип №2 габаритами до 500x400x200 включительно </t>
  </si>
  <si>
    <t xml:space="preserve">Тип №3 габаритами до 650х500х220 включительно </t>
  </si>
  <si>
    <t xml:space="preserve"> Тип №4 габаритами до 800х650х250 включительно </t>
  </si>
  <si>
    <t xml:space="preserve"> Тип №5 габаритами до 1000х650х285 включительно </t>
  </si>
  <si>
    <t xml:space="preserve"> Тип №6 габаритами до 1200х750х300 включительно </t>
  </si>
  <si>
    <t xml:space="preserve">Монтаж оборудования свыше 4U в существующий телекоммуникационный шкаф/стойку </t>
  </si>
  <si>
    <t xml:space="preserve">Монтаж оборудования  1-4U включительно, в существующий телекоммуникационный шкаф/место/стойку </t>
  </si>
  <si>
    <t xml:space="preserve">
Не применяется совместно с Работами раздела с 1÷2, по установке оборудования входящего в состав стоимости порта.</t>
  </si>
  <si>
    <t xml:space="preserve">Не применяется совместно с Работами раздела с 1÷2 включительно.
Работы  по обновлению программного обеспечения активного оборудования, замена заводских настроек на программное обеспечение необходимое для работы сети ПАО «Ростелеком» на объекте строительства .Допускается совместное применение с п.6.29  по требованию Заказчика. </t>
  </si>
  <si>
    <t>Не применимо совместно с Работами раздела/пунктов 1; 4.7 ÷ 4.9.
Применимо совместно с позициями пп. 6.1÷6.3  при организации ДРС домофонии с монтажом свыше, чем 1 шт. на три этажа</t>
  </si>
  <si>
    <t xml:space="preserve">Демонтаж оборудования из телекоммуникационного шкафа/стойки </t>
  </si>
  <si>
    <t xml:space="preserve">Прокладка и монтаж кабеля типа UTP/FTP методом   подвеса </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</si>
  <si>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</si>
  <si>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не ограничиваясь перечисленным; установка и монтаж блока/модуля сопряжения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</si>
  <si>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Организация и проведение оформления разрешительных документов, согласований , исполнительной документации. Не включает стоимость доводчика или электромеханического замка. </t>
  </si>
  <si>
    <t xml:space="preserve">Применяется по согласованию с Заказчиком работ </t>
  </si>
  <si>
    <t xml:space="preserve">1 устройство </t>
  </si>
  <si>
    <t xml:space="preserve">ПНР приборов учета электрической энергии подключаемых к интеллектуальной системе учета гарантирующего поставщика </t>
  </si>
  <si>
    <t>• формирование ведомости приборов учета смонтированных на объекте (по форме Заказчика / гарантирующего поставщика),
• визуальная и инструментальная проверка исправности приборов учета, подготовка акта о выявленных неисправностях,
• настройка / конфигурирование каналов передачи данных приборов учета (включая, но не ограничиваясь: настройка APN) в соотвтетствии с требованиями Заказчика/гарантирующего поставщика
• визуальная и инструментальная проверка исправности кабельных линий связи интеллектуальной системы учета электроэнергии, подготовка акта о выявленных неисправностях
• настройка / конфигурирование приборов учета в соотвтетствии с требованиями Заказчика/гарантирующего поставщика
• замена неисправных сменных интерфейсных модулей (модемов) приборов учета
• оформление результатов испытаний / измерений / комплексной проверки работоспособности приборов учёта.</t>
  </si>
  <si>
    <t>•  визуальная и инструментальная проверка исправности УСПД, кабельных линий связи (от УСПД до клемм шкафа) переданных для ПНР, подготовка акта о выявленных неисправностях,
• проверка ведомости приборов учета смонтированных на объекте, подготовка и оформление замечаний
• настройка / конфигурирование УСПД/(конвертера интерфейсов) (включая но не ограничиваясь: обновление прошивки, первичное конфигурирование в соответствии с требованиями Заказчика, загрузку в УСПД ведомости приборов смотированных на объекте) в целях автоматизированной передачи данных с приборов учета в информационную систему Заказчика и/или в измерительно вычислительный комплекс (ИВК) гарантирующего поставщика
• комплексная проверка поступления данных с приборов учета на уровень УСПД и/или на уровень измерительно вычислительного комплекса (ИВК) гарантирующего поставщика (ГП)
• замена неисправного УСПД (без учета стоимости Оборудования)
• востановление линий связи и электропитания интерфейсов заменненого Оборудования</t>
  </si>
  <si>
    <t xml:space="preserve">• Проверка, корректировка и передача гарантирующему поставщику (ГП) ведомости приборов учета смонтированных на объекте,;
• Подготовка акта передачи в эксплуатацию ГП по форме утвержденной действующим законодательством (для приборов учета и Оборудования в составе интеллектуальной системы учета электроэнергии) (Акт ввода в эксплуатацию, Исполнительная документация);
(Проектная документация предоставляется от застройщика в сторону Исполнителя ПНР, со штампом в работу);
• Проведение приемо-сдаточных испытаний по методике, утвержденной   Заказчиком/ГП. </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</si>
  <si>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</si>
  <si>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</si>
  <si>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Проверка работоспособности БС (уровень сигнала). Организация и проведение оформления разрешительных документов, согласований , исполнительной документации.
Стоимость оборудования данной расценкой не учтена. Прокладка и монтаж кабелей типа ВВГ и типа UTP/FTP данной расценкой не учтены. </t>
  </si>
  <si>
    <t>СМР, ПИР:  прочее не ограничиваясь перечисленным:
- Установка и крепление оборудования, включая установку блока питания/PoE адаптера ; 
- Маркировка оборудования (согласно требованиям Заказчика); 
- Юстировка антенны (при наличии внешней антенны)
- включение тестирование согласно требованиям производителя оборудования, указанным в инструкции по монтажу; 
- Настройка БС и/или ретрансляторов радио-сигнала
- Проверка работоспособности БС (уровень сигнала)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</si>
  <si>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 xml:space="preserve">СМР. Перемещение БС  с  одной точки на другую  точку монтажа в рамках одного объекта с учетом выезда сотрудника на объект </t>
  </si>
  <si>
    <t xml:space="preserve">Прокладка провода трансляционного типа ПТВЖ / КСПВ  (или аналог) для радиофикации жилого дома/подключения аудиотрубки домофона от распределительной коробки; с устройством инфраструктуры для прокладки провода </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</si>
  <si>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6.33.1</t>
  </si>
  <si>
    <t xml:space="preserve">Монтаж  коробки радиотрансляционной РОН </t>
  </si>
  <si>
    <t>ПИР, СМР:
- Установка разветвителя интерфейсов,
- разделка и подключение на разветвителе кабелей магистрали и кабелей ответвления.
Без учета стоимости оборудования.</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</si>
  <si>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Организация и проведение оформления разрешительных документов, согласований , исполнительной документации.</t>
  </si>
  <si>
    <t xml:space="preserve">СМР, ПИР,  не ограничиваясь перечисленным;  установка и монтаж реле включая крепежные материалы и изделия). Организация и проведение оформления разрешительных документов, согласований , исполнительной документации. Без стоимости оборудования. </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</si>
  <si>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Организация и проведение оформления разрешительных документов, согласований , исполнительной документации. Не включает стоимость стойки, светофора, коммутационного устройства. </t>
  </si>
  <si>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</si>
  <si>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t xml:space="preserve">1 шт. </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</si>
  <si>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</si>
  <si>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</si>
  <si>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</si>
  <si>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</si>
  <si>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t xml:space="preserve">ПИР:
- проведение обследования с выездом на объект с подготовкой отчета. 
Отчет об обследовании должен включать, не ограничиваясь: пояснительная записка, содержащую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структурная схема подключения приборов учета и оборудования; спецификация установленных приборов учета и оборудования; фотофиксация установленного оборудования, повреждений оборудования, линий связи и т.д.; ведомость смонтированных приборов учета (включая, но не ограничиваясь: номер точки учета, марка прибора учета, серийный номер прибора учета) </t>
  </si>
  <si>
    <t xml:space="preserve">ПИР, СМР: Установка модуля сопряжения  LORA/NB-IoT, пломбировка. </t>
  </si>
  <si>
    <t>ПНР, не ограничиваясь перечисленным:
• Формирование отчета в заданной форме по установленным на объекте приборам учета
• Настройка УСПД, конвертеров, преобразователей, концентраторов, счетчиков импульсов-регистраторов, радиомодемов и роутеров
• Конфигурирование приборов учета (включая, но не ограничиваясь - присвоение сетевого адреса, синхронизация времени, загрузка тарифного расписания, корректировка индикации и т.д.)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t>
  </si>
  <si>
    <t>1 шт.
(прибор)</t>
  </si>
  <si>
    <t>ПНР, не ограничиваясь перечисленным:
• Формирование отчета в заданной форме по установленным на объекте приборам учета
• Загрузка отчета в информационную систему заказчика
• Выполнение мероприятий по обеспечению выхода на связь и сбора показаний с установленных приборов учета
• Визуальный осмотр, подготовка отчета о выявленных неисправностях ПУ
• Замена неисправных радиомодулей приборов учета
• Выполнение настройки беспроводных счетчиков импульсов-регистраторов, радиомодемов и т.д.
• Комплексная проверка работоспособности системы (поступление показаний).
• Оформление результатов испытаний
• Проверка наличия радиопокрытия БС в месте установки приборов учета (при необходимости)
• Настройка БС и/или ретрансляторов радио-сигнала</t>
  </si>
  <si>
    <t xml:space="preserve">Установка, настройка  видеокамеры с кронштейном на фасаде здания </t>
  </si>
  <si>
    <t xml:space="preserve">Монтаж оборудования Wi-Fi внешнего размещения (Outdoor) 
</t>
  </si>
  <si>
    <t>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Организация и проведение оформления разрешительных документов, согласований , исполнительной документации.</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</si>
  <si>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</si>
  <si>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</si>
  <si>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 xml:space="preserve">Прокладка ПНД трубы диаметром до 32 мм включительно, в грунте </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</si>
  <si>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</si>
  <si>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 xml:space="preserve">Применяется при демонтаже оборудования. </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</si>
  <si>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Компенсация  позиций  применяется по их оплате на основании подтверждающих документов (счетов, (платежных поручений),договоров)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</si>
  <si>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Опосредованное технологическое присоединение*
*Владелец энергопринимающих устройств, ранее технологически присоединенных в надлежащем порядке к объектам электросетевого хозяйства сетевой организации, по согласованию с сетевой организацией вправе присоединить к принадлежащим ему объектам электросетевого хозяйства энергопринимающие устройства иного лица при условии соблюдения выданных ранее технических условий (далее – опосредованное присоединение). Опосредованное присоединение может быть осуществлено в случае, если присоединение объектов электросетевого хозяйства, принадлежащих владельцу ранее присоединенных энергопринимающих устройств, к объектам электросетевого хозяйства сетевой организации было произведено до 1 января 2015 года.
</t>
  </si>
  <si>
    <t>1. Взаимодействие с владельцем ранее присоединенных энергопринимающих устройств по осуществлению деятельности по технологическому присоединению.
2. Оформление Соглашения о перераспределении мощности
3. Взаимодействие с владельцем ранее присоединенных энергопринимающих устройств по оформлению Уведомления об опосредованном присоединении (п. 40.6-40.8 Правил ТП)
4. Взаимодействие с Владельцем ранее присоединенных ЭПУ по направлению в сетевую организацию копии документов о ТП энергопринимающих устройств иных лиц, а также заявление на переоформление документов о ТП.
5. Контроль получения Владельцем ранее присоединенных энергопринимающих устройств согласования опосредованного ТП от сетевой организации.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</si>
  <si>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1. Обращение в Сетевую организацию за информацией о лицах, намеревающихся перераспределить максимальную мощность
2. Оплата в соответствии с стандартами раскрытия информации (ПП РФ от 21.01.2004 №24)
3. Обращение в Сетевую организацию за расчетом стоимости ТП (запрос расчета) при наличии согласия лица (лиц), заинтересованных в перераспределении мощности
4. Оплата счета за предоставление расчета стоимости ТП.
5. Контроль подачи владельцем заявления о намерении перераспределить максимальную мощность
  Компенсация  позиций  применяется по их оплате на основании подтверждающих документов (счетов,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</si>
  <si>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  Компенсация  позиций  применяется по их оплате на основании подтверждающих документов (счетов,(платежных поручений) договоров) от собственников инфраструктур/объектов/официальных предстателей государственных объектов (на основании лицензионных соглашений, утвержденных тарифов).</t>
  </si>
  <si>
    <t xml:space="preserve">1 м </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</si>
  <si>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</si>
  <si>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ВВГнг/ВВГнг-LS/КГВВнг(А)-LS/ПВС (аналог) емкостью до 2х1,5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</si>
  <si>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</si>
  <si>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</si>
  <si>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кабеля силового ВБбШв (или аналог)  емкостью от 2х16 до 5х16 мм2 в грунте </t>
  </si>
  <si>
    <t xml:space="preserve">Применяется дополнительно к расценкам № 5.32; 5.33;
в случае превышения 50 м. прокладки кабеля в грунте. 
Применяется  отдельно  если требуется только работы по монтажу кабеля в грунте
</t>
  </si>
  <si>
    <t xml:space="preserve">ПИР, СМР,  с учетом стоимости  материалов.  Включает прокладку провода   по существующим конструкциям и трубам, присоединение к зажимам жил и проводов, измерения. Организация и проведение оформления разрешительных документов, согласований , исполнительной документации. </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</si>
  <si>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</si>
  <si>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</si>
  <si>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Заключение договора аренды на объект для размещения оборудования (тех сопровождение). </t>
  </si>
  <si>
    <t>Оформление по форме Заказчика, в соответствии с нормами действующего законодательства РФ, договора на размещение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</si>
  <si>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t>
  </si>
  <si>
    <t>Проведение измерений
электромагнитного излучения от
РЭС Заказчика. Получение Санитарно-эпидемиологического и экспертного заключения тер. Управления (ТУ) Роспотребнадзора с разрешением эксплуатировать РЭС (форма  Р2)</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</si>
  <si>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</si>
  <si>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</si>
  <si>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</si>
  <si>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 xml:space="preserve">Разработка основного комплекта рабочих чертежей марки РРС
</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</si>
  <si>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</si>
  <si>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 xml:space="preserve">Сборка и монтаж узла РРС на объекте с  антенной  Ø 0,3- 0,6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</si>
  <si>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</si>
  <si>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</si>
  <si>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</si>
  <si>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</si>
  <si>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</si>
  <si>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 xml:space="preserve">Сборка и монтаж узла РРС на объекте с  антенной Ø 1,2 - 1,8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</si>
  <si>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</si>
  <si>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 xml:space="preserve">для объектов БШПД </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</si>
  <si>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</si>
  <si>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 xml:space="preserve">Монтаж и ПНР абонентского блока оборудования БШПД,  абонентского блока 3G/4G (outdoor)
</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</si>
  <si>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-организация и проведение оформления разрешительных документов, согласований ,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</si>
  <si>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(включая все расходные материалы).  Организация и проведение оформления разрешительных документов, согласований , исполнительной документации.  Предоставление исполнительной документации, согласно требований Заказчика. Организация и проведение оформления  Топографо-геодезических работ7( с нанесением на городской планшет исполнительной сьёмки), Услуги по оформлению собственности10,  Услуги по оформлению прав8 , Земельное дело11, Инженерно-геологические изыскания  (совместно  с п.п.4.1.2-4.1.6).</t>
  </si>
  <si>
    <t xml:space="preserve"> высотой до  26 м (типа СК ) </t>
  </si>
  <si>
    <t xml:space="preserve">Предусмотрено использование альпиниста одну рабочую смену (8 часов) без учета времени в пути. </t>
  </si>
  <si>
    <t xml:space="preserve">ПИР'СКС </t>
  </si>
  <si>
    <t xml:space="preserve">Демонтаж кабель каналов, коробов ПВХ </t>
  </si>
  <si>
    <t xml:space="preserve">СМР, демонтаж (разборка/сборка) кабель каналов, комплектующих (крышки, разделительные перегородки), включая сопутствующие работы  ( погрузку, разгрузку, транспортировку). </t>
  </si>
  <si>
    <t xml:space="preserve">Прокладка и монтаж гофры, по конструкциям Д до 50 мм </t>
  </si>
  <si>
    <t xml:space="preserve">Демонтаж труб, гофры </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</si>
  <si>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</si>
  <si>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 xml:space="preserve">Прокладка кабеля </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</si>
  <si>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</si>
  <si>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 xml:space="preserve">Демонтаж силового кабеля (провода)  из короба, лотка, кабельного канала, гофры и т.д. </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</si>
  <si>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</si>
  <si>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</si>
  <si>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Расценка применяется при выполнении комплекса работ по СКС на одном объекте.
Не применимо совместно с расценками 8.3.1.</t>
  </si>
  <si>
    <t xml:space="preserve">Демонтаж розетки/выключателя </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</si>
  <si>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</si>
  <si>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</si>
  <si>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 xml:space="preserve">СМР, включая (но не ограничиваясь) , разделку и расшивка, укладка крепление  кабеля </t>
  </si>
  <si>
    <t xml:space="preserve">пара </t>
  </si>
  <si>
    <t>СМР, с учетом сопутствующих работ и стоимости материалов.
Внесение данных в исполнительную документацию (в кабельный журнал).</t>
  </si>
  <si>
    <t xml:space="preserve">Тестирование соединений UTP, STP на соответствие категории 5e,6e </t>
  </si>
  <si>
    <t>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t>
  </si>
  <si>
    <t xml:space="preserve"> Укладка антистатического  линолеума </t>
  </si>
  <si>
    <t xml:space="preserve">Монтаж фальшпола </t>
  </si>
  <si>
    <t xml:space="preserve">СМР, частичная разборка и сборка устроенных конструкций, включая сопутствующие работы. </t>
  </si>
  <si>
    <t xml:space="preserve">Демонтаж/монтаж фасадной керамической плитки, алюкобонд и пр. </t>
  </si>
  <si>
    <t xml:space="preserve">Восстановление керамической плитки стен </t>
  </si>
  <si>
    <t xml:space="preserve">Восстановление окраски стен </t>
  </si>
  <si>
    <t xml:space="preserve">Расчистка старой краски, шпатлёвка поверхности, первая, вторая  окраска </t>
  </si>
  <si>
    <t xml:space="preserve">После завершения претензионной работы с исполнителем СМР,
применяется в случае подготовки ИД подрядным способом отдельно от выполнения работ СМР. </t>
  </si>
  <si>
    <t xml:space="preserve">Организация АРМ </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</si>
  <si>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</si>
  <si>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</si>
  <si>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</si>
  <si>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</si>
  <si>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</si>
  <si>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</si>
  <si>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 xml:space="preserve">СМР: установка/подключение, настройка, телефонного аппарата. С учетом стоимости работ, стоимости крепежных  материалов и патч-корда. </t>
  </si>
  <si>
    <t>Для объектов NRFS</t>
  </si>
  <si>
    <t>Применение расценки возможно совместно с Работами пунктов  3.2; 4.3; 4.8; 5.0.1÷ 5.3, 5.5-5.16; 5.24; 5.25; 5.27-5.28; 5.32; 5.33; 5.36, 5.37, 6.116, 6.95, 8.7.12  по согласованию с Заказчиком с оценкой рыночной стоимости работ на основании  подтверждающих документов</t>
  </si>
  <si>
    <t>НМЦ_Тверской филиал_сегменты B2C/B2B/B2O/B2G1/2 _ ЕБПР_2026/2027</t>
  </si>
  <si>
    <t>СТОИМОСТЬ ЕДИНИЧНЫХ РАСЦЕНОК НА ВИДЫ РАБОТ (СПЕЦИФИКАЦИЯ РАБОТ)
Тверской филиал сегменты B2C/B2B/B2O/B2G1/2 _ ЕБПР_2026/2027</t>
  </si>
  <si>
    <t>Протяженность по работам, указанным в пп.3.1-3.3; 6.8.1-6.8.2  учитывается  по оптической длине трассы;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</si>
</sst>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27" x14ac:knownFonts="1">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scheme val="minor"/>
    </font>
    <font>
      <b/>
      <sz val="20"/>
      <color theme="1"/>
      <name val="Times New Roman"/>
      <family val="1"/>
      <charset val="204"/>
    </font>
    <font>
      <b/>
      <sz val="16"/>
      <name val="Times New Roman"/>
      <family val="1"/>
      <charset val="204"/>
    </font>
    <font>
      <b/>
      <sz val="16"/>
      <color theme="1"/>
      <name val="Times New Roman"/>
      <family val="1"/>
      <charset val="204"/>
    </font>
    <font>
      <b/>
      <sz val="12"/>
      <name val="Times New Roman"/>
      <family val="1"/>
      <charset val="204"/>
    </font>
    <font>
      <sz val="12"/>
      <color theme="1"/>
      <name val="Times New Roman"/>
      <family val="1"/>
      <charset val="204"/>
    </font>
    <font>
      <sz val="12"/>
      <name val="Times New Roman"/>
      <family val="1"/>
      <charset val="204"/>
    </font>
    <font>
      <sz val="16"/>
      <color theme="1"/>
      <name val="Times New Roman"/>
      <family val="1"/>
      <charset val="204"/>
    </font>
    <font>
      <b/>
      <sz val="18"/>
      <color theme="1"/>
      <name val="Times New Roman"/>
      <family val="1"/>
      <charset val="204"/>
    </font>
    <font>
      <b/>
      <sz val="14"/>
      <name val="Times New Roman"/>
      <family val="1"/>
      <charset val="204"/>
    </font>
    <font>
      <sz val="11"/>
      <color theme="1"/>
      <name val="Times New Roman"/>
      <family val="1"/>
      <charset val="204"/>
    </font>
    <font>
      <b/>
      <sz val="11"/>
      <color theme="1"/>
      <name val="Times New Roman"/>
      <family val="1"/>
      <charset val="204"/>
    </font>
    <font>
      <sz val="10"/>
      <name val="Times New Roman"/>
      <family val="1"/>
      <charset val="204"/>
    </font>
    <font>
      <sz val="18"/>
      <color theme="1"/>
      <name val="Times New Roman"/>
      <family val="1"/>
      <charset val="204"/>
    </font>
    <font>
      <strike/>
      <sz val="12"/>
      <name val="Times New Roman"/>
      <family val="1"/>
      <charset val="204"/>
    </font>
    <font>
      <sz val="16"/>
      <name val="Times New Roman"/>
      <family val="1"/>
      <charset val="204"/>
    </font>
    <font>
      <i/>
      <sz val="16"/>
      <name val="Times New Roman"/>
      <family val="1"/>
      <charset val="204"/>
    </font>
    <font>
      <sz val="18"/>
      <name val="Times New Roman"/>
      <family val="1"/>
      <charset val="204"/>
    </font>
    <font>
      <b/>
      <sz val="12"/>
      <color theme="1"/>
      <name val="Times New Roman"/>
      <family val="1"/>
      <charset val="204"/>
    </font>
    <font>
      <b/>
      <sz val="12"/>
      <color theme="1"/>
      <name val="Calibri"/>
      <family val="2"/>
      <charset val="204"/>
      <scheme val="minor"/>
    </font>
    <font>
      <sz val="12"/>
      <color theme="1"/>
      <name val="Calibri"/>
      <family val="2"/>
      <charset val="204"/>
      <scheme val="minor"/>
    </font>
    <font>
      <b/>
      <sz val="18"/>
      <name val="Times New Roman"/>
      <family val="1"/>
      <charset val="204"/>
    </font>
    <font>
      <b/>
      <sz val="14"/>
      <color theme="1"/>
      <name val="Times New Roman"/>
      <family val="1"/>
      <charset val="204"/>
    </font>
    <font>
      <sz val="14"/>
      <name val="Times New Roman"/>
      <family val="1"/>
      <charset val="204"/>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0">
    <xf numFmtId="0" fontId="0" fillId="0" borderId="0"/>
    <xf numFmtId="0" fontId="1" fillId="0" borderId="0"/>
    <xf numFmtId="0" fontId="2" fillId="0" borderId="0"/>
    <xf numFmtId="0" fontId="1" fillId="0" borderId="0"/>
    <xf numFmtId="0" fontId="2" fillId="0" borderId="0"/>
    <xf numFmtId="164" fontId="1" fillId="0" borderId="0" applyFont="0" applyFill="0" applyBorder="0" applyAlignment="0" applyProtection="0"/>
    <xf numFmtId="0" fontId="3" fillId="0" borderId="0"/>
    <xf numFmtId="9" fontId="1" fillId="0" borderId="0" applyFont="0" applyFill="0" applyBorder="0" applyAlignment="0" applyProtection="0"/>
    <xf numFmtId="0" fontId="1" fillId="0" borderId="0"/>
    <xf numFmtId="0" fontId="1" fillId="0" borderId="0"/>
  </cellStyleXfs>
  <cellXfs count="246">
    <xf numFmtId="0" fontId="0" fillId="0" borderId="0" xfId="0"/>
    <xf numFmtId="0" fontId="10" fillId="0" borderId="0" xfId="0" applyFont="1" applyAlignment="1">
      <alignment wrapText="1"/>
    </xf>
    <xf numFmtId="0" fontId="8" fillId="0" borderId="0" xfId="0" applyFont="1" applyAlignment="1">
      <alignment wrapText="1"/>
    </xf>
    <xf numFmtId="0" fontId="6" fillId="0" borderId="5" xfId="0" applyFont="1" applyBorder="1" applyAlignment="1">
      <alignment horizontal="center" vertical="center" wrapText="1"/>
    </xf>
    <xf numFmtId="0" fontId="8" fillId="0" borderId="0" xfId="0" applyFont="1" applyAlignment="1">
      <alignment wrapText="1" shrinkToFit="1"/>
    </xf>
    <xf numFmtId="0" fontId="10" fillId="0" borderId="0" xfId="0" applyFont="1" applyBorder="1" applyAlignment="1">
      <alignment wrapText="1"/>
    </xf>
    <xf numFmtId="0" fontId="7" fillId="0" borderId="1" xfId="2" applyFont="1" applyFill="1" applyBorder="1" applyAlignment="1" applyProtection="1">
      <alignment horizontal="center" vertical="center" wrapText="1" shrinkToFit="1"/>
    </xf>
    <xf numFmtId="166" fontId="11" fillId="2" borderId="0" xfId="0" applyNumberFormat="1" applyFont="1" applyFill="1" applyAlignment="1">
      <alignment horizontal="center" vertical="center" wrapText="1"/>
    </xf>
    <xf numFmtId="166" fontId="10" fillId="0" borderId="5" xfId="0" applyNumberFormat="1" applyFont="1" applyBorder="1" applyAlignment="1">
      <alignment horizontal="center" vertical="center" wrapText="1"/>
    </xf>
    <xf numFmtId="166" fontId="10" fillId="0" borderId="6" xfId="0" applyNumberFormat="1" applyFont="1" applyBorder="1" applyAlignment="1">
      <alignment horizontal="center" vertical="center" wrapText="1"/>
    </xf>
    <xf numFmtId="0" fontId="12" fillId="0" borderId="1" xfId="2" applyFont="1" applyFill="1" applyBorder="1" applyAlignment="1">
      <alignment vertical="center"/>
    </xf>
    <xf numFmtId="0" fontId="13" fillId="0" borderId="0" xfId="0" applyFont="1" applyAlignment="1">
      <alignment wrapText="1"/>
    </xf>
    <xf numFmtId="0" fontId="14" fillId="0" borderId="0" xfId="0" applyFont="1" applyAlignment="1">
      <alignment wrapText="1"/>
    </xf>
    <xf numFmtId="166" fontId="13" fillId="0" borderId="0" xfId="0" applyNumberFormat="1" applyFont="1" applyAlignment="1">
      <alignment wrapText="1"/>
    </xf>
    <xf numFmtId="0" fontId="9" fillId="0" borderId="1" xfId="3" applyFont="1" applyFill="1" applyBorder="1" applyAlignment="1">
      <alignment horizontal="center" vertical="center" wrapText="1"/>
    </xf>
    <xf numFmtId="0" fontId="15" fillId="0" borderId="1" xfId="3" applyFont="1" applyFill="1" applyBorder="1" applyAlignment="1">
      <alignment horizontal="center" vertical="center" wrapText="1"/>
    </xf>
    <xf numFmtId="0" fontId="9" fillId="0" borderId="1" xfId="4" applyFont="1" applyFill="1" applyBorder="1" applyAlignment="1" applyProtection="1">
      <alignment horizontal="center" vertical="center"/>
      <protection locked="0"/>
    </xf>
    <xf numFmtId="0" fontId="12" fillId="0" borderId="1" xfId="2" applyFont="1" applyFill="1" applyBorder="1" applyAlignment="1">
      <alignment vertical="center" wrapText="1"/>
    </xf>
    <xf numFmtId="0" fontId="9" fillId="0" borderId="1" xfId="1" applyNumberFormat="1" applyFont="1" applyFill="1" applyBorder="1" applyAlignment="1">
      <alignment horizontal="center" vertical="center" wrapText="1"/>
    </xf>
    <xf numFmtId="4" fontId="9" fillId="0" borderId="1" xfId="3"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2" applyFont="1" applyFill="1" applyBorder="1" applyAlignment="1">
      <alignment horizontal="center" vertical="center"/>
    </xf>
    <xf numFmtId="0" fontId="16" fillId="0" borderId="0" xfId="0" applyFont="1" applyAlignment="1">
      <alignment wrapText="1" shrinkToFit="1"/>
    </xf>
    <xf numFmtId="0" fontId="13" fillId="0" borderId="0" xfId="0" applyFont="1" applyAlignment="1">
      <alignment horizontal="center" wrapText="1"/>
    </xf>
    <xf numFmtId="0" fontId="10" fillId="0" borderId="0" xfId="0" applyFont="1" applyBorder="1" applyAlignment="1">
      <alignment horizontal="center" wrapText="1"/>
    </xf>
    <xf numFmtId="0" fontId="13" fillId="0" borderId="0" xfId="0" applyFont="1" applyAlignment="1">
      <alignment horizontal="center" vertical="center" wrapText="1"/>
    </xf>
    <xf numFmtId="4" fontId="7" fillId="0" borderId="1" xfId="1" applyNumberFormat="1" applyFont="1" applyFill="1" applyBorder="1" applyAlignment="1" applyProtection="1">
      <alignment horizontal="center" vertical="center" wrapText="1" shrinkToFit="1"/>
    </xf>
    <xf numFmtId="4" fontId="7" fillId="0" borderId="1" xfId="0" applyNumberFormat="1" applyFont="1" applyFill="1" applyBorder="1" applyAlignment="1" applyProtection="1">
      <alignment horizontal="center" vertical="center" wrapText="1" shrinkToFit="1"/>
    </xf>
    <xf numFmtId="4" fontId="7" fillId="0" borderId="7" xfId="0" applyNumberFormat="1" applyFont="1" applyFill="1" applyBorder="1" applyAlignment="1" applyProtection="1">
      <alignment horizontal="center" vertical="center" wrapText="1" shrinkToFit="1"/>
    </xf>
    <xf numFmtId="4" fontId="7" fillId="0" borderId="4" xfId="0" applyNumberFormat="1" applyFont="1" applyFill="1" applyBorder="1" applyAlignment="1" applyProtection="1">
      <alignment horizontal="center" vertical="center" wrapText="1" shrinkToFit="1"/>
    </xf>
    <xf numFmtId="0" fontId="11" fillId="0" borderId="0" xfId="0" applyFont="1" applyAlignment="1">
      <alignment horizontal="right" vertical="center"/>
    </xf>
    <xf numFmtId="9" fontId="10" fillId="0" borderId="11" xfId="0" applyNumberFormat="1" applyFont="1" applyFill="1" applyBorder="1" applyAlignment="1">
      <alignment horizontal="center" vertical="center" wrapText="1"/>
    </xf>
    <xf numFmtId="9" fontId="10" fillId="0" borderId="0" xfId="0" applyNumberFormat="1" applyFont="1" applyFill="1" applyBorder="1" applyAlignment="1">
      <alignment horizontal="center" vertical="center" wrapText="1"/>
    </xf>
    <xf numFmtId="166" fontId="10" fillId="0" borderId="0" xfId="0" applyNumberFormat="1" applyFont="1" applyBorder="1" applyAlignment="1">
      <alignment wrapText="1"/>
    </xf>
    <xf numFmtId="166" fontId="10" fillId="0" borderId="11" xfId="0" applyNumberFormat="1" applyFont="1" applyBorder="1" applyAlignment="1">
      <alignment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wrapText="1"/>
    </xf>
    <xf numFmtId="166" fontId="10"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6" fontId="10" fillId="0" borderId="4" xfId="0" applyNumberFormat="1" applyFont="1" applyBorder="1" applyAlignment="1">
      <alignment horizontal="center" vertical="center" wrapText="1"/>
    </xf>
    <xf numFmtId="0" fontId="18" fillId="0" borderId="0" xfId="0" applyFont="1" applyFill="1" applyAlignment="1" applyProtection="1">
      <alignment wrapText="1"/>
    </xf>
    <xf numFmtId="165" fontId="18" fillId="0" borderId="12" xfId="0" applyNumberFormat="1" applyFont="1" applyFill="1" applyBorder="1" applyAlignment="1" applyProtection="1">
      <alignment horizontal="center" vertical="center" wrapText="1"/>
    </xf>
    <xf numFmtId="166" fontId="18" fillId="0" borderId="12" xfId="0" applyNumberFormat="1" applyFont="1" applyFill="1" applyBorder="1" applyAlignment="1" applyProtection="1">
      <alignment wrapText="1"/>
    </xf>
    <xf numFmtId="0" fontId="5" fillId="0" borderId="8"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66" fontId="18" fillId="0" borderId="3" xfId="0" applyNumberFormat="1" applyFont="1" applyFill="1" applyBorder="1" applyAlignment="1" applyProtection="1">
      <alignment horizontal="center" wrapText="1"/>
    </xf>
    <xf numFmtId="166" fontId="18" fillId="0" borderId="10" xfId="0" applyNumberFormat="1" applyFont="1" applyFill="1" applyBorder="1" applyAlignment="1" applyProtection="1">
      <alignment horizontal="center" wrapText="1"/>
    </xf>
    <xf numFmtId="0" fontId="5" fillId="0" borderId="9" xfId="1" applyFont="1" applyFill="1" applyBorder="1" applyAlignment="1" applyProtection="1">
      <alignment horizontal="center" vertical="center" wrapText="1"/>
    </xf>
    <xf numFmtId="0" fontId="5" fillId="0" borderId="5" xfId="1" applyFont="1" applyFill="1" applyBorder="1" applyAlignment="1" applyProtection="1">
      <alignment horizontal="center" vertical="center" wrapText="1"/>
    </xf>
    <xf numFmtId="0" fontId="5" fillId="0" borderId="6" xfId="1" applyFont="1" applyFill="1" applyBorder="1" applyAlignment="1" applyProtection="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2" fontId="5" fillId="0" borderId="9" xfId="0" applyNumberFormat="1" applyFont="1" applyFill="1" applyBorder="1" applyAlignment="1" applyProtection="1">
      <alignment horizontal="center" vertical="center" wrapText="1"/>
    </xf>
    <xf numFmtId="166" fontId="19" fillId="0" borderId="5" xfId="0" applyNumberFormat="1" applyFont="1" applyFill="1" applyBorder="1" applyAlignment="1" applyProtection="1">
      <alignment horizontal="center" vertical="center" wrapText="1"/>
    </xf>
    <xf numFmtId="2" fontId="5" fillId="0" borderId="5" xfId="0" applyNumberFormat="1" applyFont="1" applyFill="1" applyBorder="1" applyAlignment="1" applyProtection="1">
      <alignment horizontal="center" vertical="center" wrapText="1"/>
    </xf>
    <xf numFmtId="166" fontId="19" fillId="0" borderId="6" xfId="0" applyNumberFormat="1" applyFont="1" applyFill="1" applyBorder="1" applyAlignment="1" applyProtection="1">
      <alignment horizontal="center" vertical="center" wrapText="1"/>
    </xf>
    <xf numFmtId="0" fontId="18" fillId="0" borderId="7" xfId="1" applyFont="1" applyFill="1" applyBorder="1" applyAlignment="1" applyProtection="1">
      <alignment horizontal="center" vertical="center" wrapText="1"/>
    </xf>
    <xf numFmtId="0" fontId="18" fillId="0" borderId="1" xfId="1" applyFont="1" applyFill="1" applyBorder="1" applyAlignment="1" applyProtection="1">
      <alignment horizontal="center" vertical="center" wrapText="1"/>
    </xf>
    <xf numFmtId="1" fontId="18" fillId="0" borderId="1" xfId="1" applyNumberFormat="1" applyFont="1" applyFill="1" applyBorder="1" applyAlignment="1" applyProtection="1">
      <alignment horizontal="center" vertical="center" wrapText="1"/>
    </xf>
    <xf numFmtId="1" fontId="18" fillId="0" borderId="4" xfId="1" applyNumberFormat="1" applyFont="1" applyFill="1" applyBorder="1" applyAlignment="1" applyProtection="1">
      <alignment horizontal="center" vertical="center" wrapText="1"/>
    </xf>
    <xf numFmtId="1" fontId="18" fillId="0" borderId="0" xfId="0" applyNumberFormat="1" applyFont="1" applyFill="1" applyAlignment="1" applyProtection="1">
      <alignment wrapText="1"/>
    </xf>
    <xf numFmtId="1" fontId="18" fillId="0" borderId="7" xfId="0" applyNumberFormat="1" applyFont="1" applyFill="1" applyBorder="1" applyAlignment="1" applyProtection="1">
      <alignment horizontal="center" vertical="center" wrapText="1"/>
    </xf>
    <xf numFmtId="1" fontId="18" fillId="0" borderId="1" xfId="0" applyNumberFormat="1" applyFont="1" applyFill="1" applyBorder="1" applyAlignment="1" applyProtection="1">
      <alignment horizontal="center" vertical="center" wrapText="1"/>
    </xf>
    <xf numFmtId="1" fontId="18" fillId="0" borderId="4" xfId="0" applyNumberFormat="1" applyFont="1" applyFill="1" applyBorder="1" applyAlignment="1" applyProtection="1">
      <alignment horizontal="center" vertical="center" wrapText="1"/>
    </xf>
    <xf numFmtId="0" fontId="9" fillId="0" borderId="1" xfId="1" applyFont="1" applyFill="1" applyBorder="1" applyAlignment="1" applyProtection="1">
      <alignment horizontal="center" vertical="center" wrapText="1"/>
    </xf>
    <xf numFmtId="4" fontId="9" fillId="0" borderId="1" xfId="1" applyNumberFormat="1" applyFont="1" applyFill="1" applyBorder="1" applyAlignment="1" applyProtection="1">
      <alignment wrapText="1"/>
    </xf>
    <xf numFmtId="0" fontId="9" fillId="0" borderId="1" xfId="1" applyFont="1" applyFill="1" applyBorder="1" applyAlignment="1" applyProtection="1">
      <alignment wrapText="1"/>
    </xf>
    <xf numFmtId="0" fontId="9" fillId="0" borderId="4" xfId="1" applyFont="1" applyFill="1" applyBorder="1" applyAlignment="1" applyProtection="1">
      <alignment wrapText="1"/>
    </xf>
    <xf numFmtId="0" fontId="9" fillId="0" borderId="0" xfId="0" applyFont="1" applyFill="1" applyAlignment="1" applyProtection="1">
      <alignment wrapText="1"/>
    </xf>
    <xf numFmtId="2" fontId="7" fillId="0" borderId="7" xfId="0" applyNumberFormat="1" applyFont="1" applyFill="1" applyBorder="1" applyAlignment="1" applyProtection="1">
      <alignment wrapText="1"/>
    </xf>
    <xf numFmtId="166" fontId="9" fillId="0" borderId="1" xfId="0" applyNumberFormat="1" applyFont="1" applyFill="1" applyBorder="1" applyAlignment="1" applyProtection="1">
      <alignment wrapText="1"/>
    </xf>
    <xf numFmtId="2" fontId="7" fillId="0" borderId="1" xfId="0" applyNumberFormat="1" applyFont="1" applyFill="1" applyBorder="1" applyAlignment="1" applyProtection="1">
      <alignment wrapText="1"/>
    </xf>
    <xf numFmtId="166" fontId="9" fillId="0" borderId="4" xfId="0" applyNumberFormat="1" applyFont="1" applyFill="1" applyBorder="1" applyAlignment="1" applyProtection="1">
      <alignment wrapText="1"/>
    </xf>
    <xf numFmtId="0" fontId="9" fillId="0" borderId="1" xfId="1" applyFont="1" applyFill="1" applyBorder="1" applyAlignment="1" applyProtection="1">
      <alignment wrapText="1" shrinkToFit="1"/>
    </xf>
    <xf numFmtId="0" fontId="9" fillId="0" borderId="4" xfId="1" applyFont="1" applyFill="1" applyBorder="1" applyAlignment="1" applyProtection="1">
      <alignment wrapText="1" shrinkToFit="1"/>
    </xf>
    <xf numFmtId="0" fontId="9" fillId="0" borderId="0" xfId="0" applyFont="1" applyFill="1" applyAlignment="1" applyProtection="1">
      <alignment wrapText="1" shrinkToFit="1"/>
    </xf>
    <xf numFmtId="2" fontId="7" fillId="0" borderId="7" xfId="0" applyNumberFormat="1" applyFont="1" applyFill="1" applyBorder="1" applyAlignment="1" applyProtection="1">
      <alignment wrapText="1" shrinkToFit="1"/>
    </xf>
    <xf numFmtId="166" fontId="9" fillId="0" borderId="1" xfId="0" applyNumberFormat="1" applyFont="1" applyFill="1" applyBorder="1" applyAlignment="1" applyProtection="1">
      <alignment wrapText="1" shrinkToFit="1"/>
    </xf>
    <xf numFmtId="2" fontId="7" fillId="0" borderId="1" xfId="0" applyNumberFormat="1" applyFont="1" applyFill="1" applyBorder="1" applyAlignment="1" applyProtection="1">
      <alignment wrapText="1" shrinkToFit="1"/>
    </xf>
    <xf numFmtId="166" fontId="9" fillId="0" borderId="4" xfId="0" applyNumberFormat="1" applyFont="1" applyFill="1" applyBorder="1" applyAlignment="1" applyProtection="1">
      <alignment wrapText="1" shrinkToFit="1"/>
    </xf>
    <xf numFmtId="166" fontId="9" fillId="0" borderId="1" xfId="0" applyNumberFormat="1" applyFont="1" applyFill="1" applyBorder="1" applyAlignment="1" applyProtection="1">
      <alignment horizontal="center" vertical="center" wrapText="1" shrinkToFit="1"/>
    </xf>
    <xf numFmtId="166" fontId="9" fillId="0" borderId="4" xfId="0" applyNumberFormat="1" applyFont="1" applyFill="1" applyBorder="1" applyAlignment="1" applyProtection="1">
      <alignment horizontal="center" vertical="center" wrapText="1" shrinkToFit="1"/>
    </xf>
    <xf numFmtId="0" fontId="9" fillId="0" borderId="1" xfId="1" applyFont="1" applyFill="1" applyBorder="1" applyAlignment="1">
      <alignment horizontal="center" vertical="center"/>
    </xf>
    <xf numFmtId="0" fontId="7" fillId="0" borderId="1" xfId="1" applyFont="1" applyFill="1" applyBorder="1" applyAlignment="1">
      <alignment horizontal="center" vertical="center" wrapText="1"/>
    </xf>
    <xf numFmtId="0" fontId="9" fillId="0" borderId="1" xfId="1" applyFont="1" applyFill="1" applyBorder="1" applyAlignment="1">
      <alignment horizontal="center" vertical="center" wrapText="1" shrinkToFit="1"/>
    </xf>
    <xf numFmtId="0" fontId="20" fillId="0" borderId="0" xfId="0" applyFont="1" applyFill="1" applyAlignment="1" applyProtection="1">
      <alignment wrapText="1" shrinkToFit="1"/>
    </xf>
    <xf numFmtId="0" fontId="7" fillId="0" borderId="1" xfId="2" applyFont="1" applyFill="1" applyBorder="1" applyAlignment="1" applyProtection="1">
      <alignment vertical="center" wrapText="1"/>
    </xf>
    <xf numFmtId="49" fontId="23" fillId="0" borderId="0" xfId="1" applyNumberFormat="1" applyFont="1" applyFill="1" applyBorder="1" applyAlignment="1">
      <alignment horizontal="center" vertical="center" wrapText="1"/>
    </xf>
    <xf numFmtId="0" fontId="9" fillId="0" borderId="0" xfId="1" applyFont="1" applyFill="1" applyAlignment="1">
      <alignment wrapText="1" shrinkToFit="1"/>
    </xf>
    <xf numFmtId="0" fontId="23" fillId="0" borderId="0" xfId="1" applyFont="1" applyFill="1" applyBorder="1" applyAlignment="1">
      <alignment horizontal="left" vertical="center" wrapText="1" indent="1"/>
    </xf>
    <xf numFmtId="0" fontId="23" fillId="0" borderId="0"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1" fillId="0" borderId="0" xfId="1" applyFont="1" applyFill="1" applyAlignment="1">
      <alignment wrapText="1"/>
    </xf>
    <xf numFmtId="0" fontId="21" fillId="0" borderId="0" xfId="1" applyFont="1" applyFill="1" applyBorder="1" applyAlignment="1">
      <alignment horizontal="center" vertical="center"/>
    </xf>
    <xf numFmtId="0" fontId="7" fillId="0" borderId="1" xfId="1" applyFont="1" applyFill="1" applyBorder="1" applyAlignment="1" applyProtection="1">
      <alignment vertical="center" wrapText="1"/>
    </xf>
    <xf numFmtId="0" fontId="9" fillId="0" borderId="1" xfId="1" applyFont="1" applyFill="1" applyBorder="1" applyAlignment="1">
      <alignment vertical="center" wrapText="1"/>
    </xf>
    <xf numFmtId="49" fontId="9" fillId="0" borderId="1" xfId="1" applyNumberFormat="1" applyFont="1" applyFill="1" applyBorder="1" applyAlignment="1" applyProtection="1">
      <alignment vertical="center" wrapText="1" shrinkToFit="1"/>
    </xf>
    <xf numFmtId="0" fontId="7" fillId="0" borderId="1" xfId="1" applyFont="1" applyFill="1" applyBorder="1" applyAlignment="1" applyProtection="1">
      <alignment vertical="center" wrapText="1" shrinkToFit="1"/>
    </xf>
    <xf numFmtId="0" fontId="7" fillId="0" borderId="1" xfId="2" applyFont="1" applyFill="1" applyBorder="1" applyAlignment="1" applyProtection="1">
      <alignment vertical="center" wrapText="1" shrinkToFit="1"/>
    </xf>
    <xf numFmtId="0" fontId="7" fillId="0" borderId="1" xfId="2" applyFont="1" applyFill="1" applyBorder="1" applyAlignment="1" applyProtection="1">
      <alignment horizontal="left" vertical="center" wrapText="1" shrinkToFit="1"/>
    </xf>
    <xf numFmtId="0" fontId="7" fillId="0" borderId="1" xfId="1" applyFont="1" applyFill="1" applyBorder="1" applyAlignment="1" applyProtection="1">
      <alignment horizontal="left" vertical="center" wrapText="1" shrinkToFit="1"/>
    </xf>
    <xf numFmtId="0" fontId="7"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9" fillId="0" borderId="1" xfId="3" applyFont="1" applyFill="1" applyBorder="1" applyAlignment="1">
      <alignment horizontal="left" vertical="center" wrapText="1"/>
    </xf>
    <xf numFmtId="0" fontId="9" fillId="0" borderId="1" xfId="4" applyFont="1" applyFill="1" applyBorder="1" applyAlignment="1" applyProtection="1">
      <alignment horizontal="left" vertical="center" wrapText="1"/>
      <protection locked="0"/>
    </xf>
    <xf numFmtId="0" fontId="12" fillId="0" borderId="1" xfId="2" applyFont="1" applyFill="1" applyBorder="1" applyAlignment="1">
      <alignment horizontal="left" vertical="center" wrapText="1"/>
    </xf>
    <xf numFmtId="0" fontId="12" fillId="0" borderId="1" xfId="1"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 xfId="2" applyFont="1" applyFill="1" applyBorder="1" applyAlignment="1">
      <alignment horizontal="left" vertical="center" wrapText="1"/>
    </xf>
    <xf numFmtId="0" fontId="7" fillId="0" borderId="1" xfId="2" applyFont="1" applyFill="1" applyBorder="1" applyAlignment="1">
      <alignment horizontal="left" vertical="center" wrapText="1"/>
    </xf>
    <xf numFmtId="4" fontId="7" fillId="0" borderId="2" xfId="0" applyNumberFormat="1" applyFont="1" applyFill="1" applyBorder="1" applyAlignment="1" applyProtection="1">
      <alignment horizontal="center" vertical="center" wrapText="1" shrinkToFit="1"/>
    </xf>
    <xf numFmtId="4" fontId="7" fillId="0" borderId="15" xfId="0" applyNumberFormat="1" applyFont="1" applyFill="1" applyBorder="1" applyAlignment="1" applyProtection="1">
      <alignment horizontal="center" vertical="center" wrapText="1" shrinkToFit="1"/>
    </xf>
    <xf numFmtId="0" fontId="9" fillId="0" borderId="1" xfId="0" applyFont="1" applyFill="1" applyBorder="1" applyAlignment="1" applyProtection="1">
      <alignment wrapText="1" shrinkToFit="1"/>
    </xf>
    <xf numFmtId="0" fontId="9" fillId="0" borderId="1" xfId="1" applyFont="1" applyFill="1" applyBorder="1" applyAlignment="1">
      <alignment horizontal="center" vertical="center" wrapText="1"/>
    </xf>
    <xf numFmtId="0" fontId="24" fillId="0" borderId="1" xfId="2" applyFont="1" applyFill="1" applyBorder="1" applyAlignment="1" applyProtection="1">
      <alignment horizontal="left" vertical="center"/>
    </xf>
    <xf numFmtId="0" fontId="7" fillId="0" borderId="1" xfId="1" applyFont="1" applyFill="1" applyBorder="1" applyAlignment="1" applyProtection="1">
      <alignment horizontal="left" vertical="center"/>
    </xf>
    <xf numFmtId="49"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xf>
    <xf numFmtId="0" fontId="12" fillId="0" borderId="1" xfId="1" applyFont="1" applyFill="1" applyBorder="1" applyAlignment="1">
      <alignment horizontal="left" vertical="center" wrapText="1" indent="1"/>
    </xf>
    <xf numFmtId="0" fontId="7" fillId="0" borderId="1" xfId="1" applyFont="1" applyFill="1" applyBorder="1" applyAlignment="1">
      <alignment horizontal="left" vertical="center" wrapText="1" indent="1"/>
    </xf>
    <xf numFmtId="49" fontId="9" fillId="0" borderId="1" xfId="1" applyNumberFormat="1" applyFont="1" applyFill="1" applyBorder="1" applyAlignment="1" applyProtection="1">
      <alignment horizontal="left" vertical="center" wrapText="1" indent="1" shrinkToFit="1"/>
    </xf>
    <xf numFmtId="0" fontId="9" fillId="0" borderId="1" xfId="3" applyFont="1" applyFill="1" applyBorder="1" applyAlignment="1">
      <alignment horizontal="left" vertical="center" wrapText="1" indent="1"/>
    </xf>
    <xf numFmtId="4" fontId="9" fillId="0" borderId="1" xfId="1" applyNumberFormat="1" applyFont="1" applyFill="1" applyBorder="1" applyAlignment="1">
      <alignment horizontal="left" vertical="center" wrapText="1" indent="1"/>
    </xf>
    <xf numFmtId="164" fontId="9" fillId="0" borderId="1" xfId="5" applyFont="1" applyFill="1" applyBorder="1" applyAlignment="1">
      <alignment horizontal="left" vertical="center" wrapText="1" indent="1"/>
    </xf>
    <xf numFmtId="164" fontId="9" fillId="0" borderId="1" xfId="1" applyNumberFormat="1" applyFont="1" applyFill="1" applyBorder="1" applyAlignment="1">
      <alignment horizontal="left" vertical="center" wrapText="1" indent="1"/>
    </xf>
    <xf numFmtId="0" fontId="9" fillId="0" borderId="1" xfId="8" applyFont="1" applyFill="1" applyBorder="1" applyAlignment="1">
      <alignment horizontal="left" vertical="center" wrapText="1" indent="1"/>
    </xf>
    <xf numFmtId="0" fontId="12" fillId="0" borderId="1" xfId="2" applyFont="1" applyFill="1" applyBorder="1" applyAlignment="1">
      <alignment horizontal="left" vertical="center" wrapText="1" indent="1"/>
    </xf>
    <xf numFmtId="0" fontId="9" fillId="0" borderId="1" xfId="4" applyFont="1" applyFill="1" applyBorder="1" applyAlignment="1" applyProtection="1">
      <alignment horizontal="left" vertical="center" wrapText="1" indent="1"/>
      <protection locked="0"/>
    </xf>
    <xf numFmtId="0" fontId="9" fillId="0" borderId="1" xfId="1" applyNumberFormat="1" applyFont="1" applyFill="1" applyBorder="1" applyAlignment="1">
      <alignment horizontal="left" vertical="center" wrapText="1" indent="1"/>
    </xf>
    <xf numFmtId="0" fontId="9" fillId="0" borderId="1" xfId="1" applyFont="1" applyFill="1" applyBorder="1" applyAlignment="1">
      <alignment horizontal="left" vertical="center" wrapText="1" indent="1" shrinkToFit="1"/>
    </xf>
    <xf numFmtId="4" fontId="9" fillId="0" borderId="1" xfId="1" applyNumberFormat="1" applyFont="1" applyFill="1" applyBorder="1" applyAlignment="1" applyProtection="1">
      <alignment horizontal="left" vertical="center" wrapText="1" indent="1"/>
      <protection locked="0"/>
    </xf>
    <xf numFmtId="0" fontId="7" fillId="0" borderId="1" xfId="2" applyFont="1" applyFill="1" applyBorder="1" applyAlignment="1" applyProtection="1">
      <alignment horizontal="left" vertical="center" wrapText="1" indent="1" shrinkToFit="1"/>
    </xf>
    <xf numFmtId="0" fontId="7" fillId="0" borderId="1" xfId="2" applyFont="1" applyFill="1" applyBorder="1" applyAlignment="1">
      <alignment horizontal="left" vertical="center" wrapText="1" indent="1"/>
    </xf>
    <xf numFmtId="0" fontId="9" fillId="0" borderId="1" xfId="2" applyFont="1" applyFill="1" applyBorder="1" applyAlignment="1">
      <alignment horizontal="left" vertical="center" wrapText="1" indent="1"/>
    </xf>
    <xf numFmtId="0" fontId="5" fillId="0" borderId="1" xfId="2" applyFont="1" applyFill="1" applyBorder="1" applyAlignment="1" applyProtection="1">
      <alignment horizontal="center" vertical="center"/>
    </xf>
    <xf numFmtId="0" fontId="7" fillId="0" borderId="1" xfId="2" applyFont="1" applyFill="1" applyBorder="1" applyAlignment="1" applyProtection="1">
      <alignment horizontal="center" vertical="center"/>
    </xf>
    <xf numFmtId="0" fontId="7" fillId="0" borderId="1" xfId="2" applyFont="1" applyFill="1" applyBorder="1" applyAlignment="1" applyProtection="1">
      <alignment horizontal="left" vertical="center"/>
    </xf>
    <xf numFmtId="0" fontId="7" fillId="0" borderId="0" xfId="1" applyFont="1" applyFill="1" applyBorder="1" applyAlignment="1">
      <alignment vertical="center" wrapText="1"/>
    </xf>
    <xf numFmtId="0" fontId="8" fillId="0" borderId="0" xfId="1" applyFont="1" applyFill="1" applyAlignment="1">
      <alignment wrapText="1"/>
    </xf>
    <xf numFmtId="49" fontId="7" fillId="0" borderId="1" xfId="1" applyNumberFormat="1" applyFont="1" applyFill="1" applyBorder="1" applyAlignment="1">
      <alignment horizontal="left" vertical="center" wrapText="1"/>
    </xf>
    <xf numFmtId="0" fontId="7" fillId="0" borderId="1" xfId="1" applyFont="1" applyFill="1" applyBorder="1" applyAlignment="1" applyProtection="1">
      <alignment horizontal="left" vertical="center" wrapText="1" indent="1" shrinkToFit="1"/>
    </xf>
    <xf numFmtId="49" fontId="7" fillId="0" borderId="1" xfId="2" applyNumberFormat="1" applyFont="1" applyFill="1" applyBorder="1" applyAlignment="1">
      <alignment horizontal="left" vertical="center" wrapText="1"/>
    </xf>
    <xf numFmtId="0" fontId="9" fillId="0" borderId="1" xfId="9" applyFont="1" applyFill="1" applyBorder="1" applyAlignment="1">
      <alignment horizontal="center" vertical="center" wrapText="1"/>
    </xf>
    <xf numFmtId="0" fontId="9" fillId="0" borderId="1" xfId="9" applyFont="1" applyFill="1" applyBorder="1" applyAlignment="1">
      <alignment horizontal="left" vertical="center" wrapText="1" indent="1"/>
    </xf>
    <xf numFmtId="49" fontId="9" fillId="0" borderId="1" xfId="1" applyNumberFormat="1" applyFont="1" applyFill="1" applyBorder="1" applyAlignment="1" applyProtection="1">
      <alignment horizontal="center" vertical="center" wrapText="1" shrinkToFit="1"/>
    </xf>
    <xf numFmtId="49" fontId="7" fillId="0" borderId="1" xfId="1" applyNumberFormat="1" applyFont="1" applyFill="1" applyBorder="1" applyAlignment="1" applyProtection="1">
      <alignment horizontal="left" vertical="center" wrapText="1" shrinkToFit="1"/>
    </xf>
    <xf numFmtId="49" fontId="9" fillId="0" borderId="1" xfId="1" applyNumberFormat="1" applyFont="1" applyFill="1" applyBorder="1" applyAlignment="1" applyProtection="1">
      <alignment horizontal="left" vertical="center" wrapText="1"/>
      <protection locked="0"/>
    </xf>
    <xf numFmtId="49" fontId="7" fillId="0" borderId="1" xfId="1" applyNumberFormat="1" applyFont="1" applyFill="1" applyBorder="1" applyAlignment="1" applyProtection="1">
      <alignment horizontal="left" vertical="center" wrapText="1"/>
      <protection locked="0"/>
    </xf>
    <xf numFmtId="0" fontId="7" fillId="0" borderId="0" xfId="1" applyFont="1" applyFill="1" applyBorder="1" applyAlignment="1">
      <alignment horizontal="left" vertical="center" wrapText="1"/>
    </xf>
    <xf numFmtId="0" fontId="25" fillId="0" borderId="0" xfId="0" applyFont="1" applyAlignment="1">
      <alignment horizontal="right" vertical="center"/>
    </xf>
    <xf numFmtId="0" fontId="26"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pplyProtection="1">
      <alignment horizontal="center" vertical="center" wrapText="1" shrinkToFit="1"/>
    </xf>
    <xf numFmtId="0" fontId="9" fillId="0" borderId="1" xfId="3" applyFont="1" applyFill="1" applyBorder="1" applyAlignment="1">
      <alignment vertical="center" wrapText="1"/>
    </xf>
    <xf numFmtId="49" fontId="9" fillId="0" borderId="1" xfId="2" applyNumberFormat="1" applyFont="1" applyFill="1" applyBorder="1" applyAlignment="1" applyProtection="1">
      <alignment vertical="center" wrapText="1" shrinkToFit="1"/>
    </xf>
    <xf numFmtId="0" fontId="9" fillId="0" borderId="1" xfId="9" applyFont="1" applyFill="1" applyBorder="1" applyAlignment="1">
      <alignment horizontal="left" vertical="center" wrapText="1"/>
    </xf>
    <xf numFmtId="49" fontId="9" fillId="0" borderId="1" xfId="1" applyNumberFormat="1" applyFont="1" applyFill="1" applyBorder="1" applyAlignment="1" applyProtection="1">
      <alignment horizontal="center" vertical="center"/>
      <protection locked="0"/>
    </xf>
    <xf numFmtId="0" fontId="9" fillId="0" borderId="1" xfId="2" applyFont="1" applyFill="1" applyBorder="1" applyAlignment="1">
      <alignment horizontal="center" vertical="center" wrapText="1"/>
    </xf>
    <xf numFmtId="4" fontId="9" fillId="0" borderId="1" xfId="1" applyNumberFormat="1" applyFont="1" applyFill="1" applyBorder="1" applyAlignment="1" applyProtection="1">
      <alignment horizontal="left" vertical="center" wrapText="1" indent="1"/>
    </xf>
    <xf numFmtId="0" fontId="26" fillId="0" borderId="1" xfId="1" applyFont="1" applyFill="1" applyBorder="1" applyAlignment="1">
      <alignment horizontal="left" vertical="center" wrapText="1" indent="1"/>
    </xf>
    <xf numFmtId="49" fontId="9" fillId="0" borderId="1" xfId="2" applyNumberFormat="1" applyFont="1" applyFill="1" applyBorder="1" applyAlignment="1" applyProtection="1">
      <alignment horizontal="left" vertical="center" wrapText="1" indent="1" shrinkToFit="1"/>
    </xf>
    <xf numFmtId="0" fontId="24" fillId="0" borderId="1" xfId="2" applyFont="1" applyFill="1" applyBorder="1" applyAlignment="1" applyProtection="1">
      <alignment horizontal="left" vertical="center" indent="1"/>
    </xf>
    <xf numFmtId="0" fontId="7" fillId="0" borderId="1" xfId="1" applyFont="1" applyFill="1" applyBorder="1" applyAlignment="1" applyProtection="1">
      <alignment horizontal="left" vertical="center" indent="1"/>
    </xf>
    <xf numFmtId="49" fontId="9" fillId="0" borderId="1" xfId="1" applyNumberFormat="1" applyFont="1" applyFill="1" applyBorder="1" applyAlignment="1" applyProtection="1">
      <alignment horizontal="left" vertical="center" wrapText="1" indent="1"/>
      <protection locked="0"/>
    </xf>
    <xf numFmtId="0" fontId="5" fillId="0" borderId="16" xfId="0" applyFont="1" applyFill="1" applyBorder="1" applyAlignment="1" applyProtection="1">
      <alignment horizontal="center" vertical="center" wrapText="1"/>
    </xf>
    <xf numFmtId="1" fontId="18" fillId="0" borderId="17" xfId="1" applyNumberFormat="1" applyFont="1" applyFill="1" applyBorder="1" applyAlignment="1" applyProtection="1">
      <alignment horizontal="center" vertical="center" wrapText="1"/>
    </xf>
    <xf numFmtId="0" fontId="9" fillId="0" borderId="17" xfId="1" applyFont="1" applyFill="1" applyBorder="1" applyAlignment="1" applyProtection="1">
      <alignment wrapText="1"/>
    </xf>
    <xf numFmtId="0" fontId="9" fillId="0" borderId="17" xfId="1" applyFont="1" applyFill="1" applyBorder="1" applyAlignment="1" applyProtection="1">
      <alignment wrapText="1" shrinkToFit="1"/>
    </xf>
    <xf numFmtId="4" fontId="7" fillId="0" borderId="17" xfId="0" applyNumberFormat="1" applyFont="1" applyFill="1" applyBorder="1" applyAlignment="1" applyProtection="1">
      <alignment horizontal="center" vertical="center" wrapText="1" shrinkToFit="1"/>
    </xf>
    <xf numFmtId="4" fontId="7" fillId="0" borderId="17" xfId="1" applyNumberFormat="1" applyFont="1" applyFill="1" applyBorder="1" applyAlignment="1" applyProtection="1">
      <alignment horizontal="center" vertical="center" wrapText="1" shrinkToFit="1"/>
    </xf>
    <xf numFmtId="4" fontId="7" fillId="0" borderId="18" xfId="0" applyNumberFormat="1" applyFont="1" applyFill="1" applyBorder="1" applyAlignment="1" applyProtection="1">
      <alignment horizontal="center" vertical="center" wrapText="1" shrinkToFit="1"/>
    </xf>
    <xf numFmtId="0" fontId="24" fillId="0" borderId="7" xfId="2" applyFont="1" applyFill="1" applyBorder="1" applyAlignment="1" applyProtection="1">
      <alignment vertical="center"/>
    </xf>
    <xf numFmtId="0" fontId="9" fillId="0" borderId="4" xfId="1" applyFont="1" applyFill="1" applyBorder="1" applyAlignment="1" applyProtection="1">
      <alignment horizontal="center" vertical="center" wrapText="1"/>
    </xf>
    <xf numFmtId="0" fontId="9" fillId="0" borderId="4" xfId="1" applyFont="1" applyFill="1" applyBorder="1" applyAlignment="1">
      <alignment vertical="center" wrapText="1"/>
    </xf>
    <xf numFmtId="49" fontId="7" fillId="0" borderId="7" xfId="1" applyNumberFormat="1" applyFont="1" applyFill="1" applyBorder="1" applyAlignment="1">
      <alignment horizontal="center" vertical="center" wrapText="1"/>
    </xf>
    <xf numFmtId="4" fontId="7" fillId="0" borderId="4" xfId="1" applyNumberFormat="1" applyFont="1" applyFill="1" applyBorder="1" applyAlignment="1">
      <alignment horizontal="center" vertical="center" wrapText="1"/>
    </xf>
    <xf numFmtId="4" fontId="9" fillId="0" borderId="4" xfId="1" applyNumberFormat="1" applyFont="1" applyFill="1" applyBorder="1" applyAlignment="1">
      <alignment horizontal="center" vertical="center" wrapText="1"/>
    </xf>
    <xf numFmtId="0" fontId="5" fillId="0" borderId="7" xfId="1" applyFont="1" applyFill="1" applyBorder="1" applyAlignment="1">
      <alignment vertical="center"/>
    </xf>
    <xf numFmtId="49" fontId="7" fillId="0" borderId="7" xfId="1" applyNumberFormat="1" applyFont="1" applyFill="1" applyBorder="1" applyAlignment="1">
      <alignment horizontal="center" vertical="center"/>
    </xf>
    <xf numFmtId="0" fontId="24" fillId="0" borderId="7" xfId="2" applyFont="1" applyFill="1" applyBorder="1" applyAlignment="1">
      <alignment vertical="center"/>
    </xf>
    <xf numFmtId="49" fontId="7" fillId="0" borderId="7" xfId="2" applyNumberFormat="1" applyFont="1" applyFill="1" applyBorder="1" applyAlignment="1">
      <alignment horizontal="center" vertical="center"/>
    </xf>
    <xf numFmtId="49" fontId="7" fillId="0" borderId="7" xfId="1" applyNumberFormat="1" applyFont="1" applyFill="1" applyBorder="1" applyAlignment="1" applyProtection="1">
      <alignment vertical="top" wrapText="1" shrinkToFit="1"/>
    </xf>
    <xf numFmtId="0" fontId="9" fillId="0" borderId="4" xfId="1" applyFont="1" applyFill="1" applyBorder="1" applyAlignment="1" applyProtection="1">
      <alignment horizontal="center" vertical="center"/>
    </xf>
    <xf numFmtId="0" fontId="5" fillId="0" borderId="7" xfId="2" applyFont="1" applyFill="1" applyBorder="1" applyAlignment="1" applyProtection="1">
      <alignment vertical="center"/>
    </xf>
    <xf numFmtId="0" fontId="7" fillId="0" borderId="4" xfId="1" applyFont="1" applyFill="1" applyBorder="1" applyAlignment="1" applyProtection="1">
      <alignment horizontal="center" vertical="center" wrapText="1"/>
    </xf>
    <xf numFmtId="0" fontId="5" fillId="0" borderId="7" xfId="1" applyFont="1" applyFill="1" applyBorder="1" applyAlignment="1" applyProtection="1">
      <alignment vertical="center"/>
    </xf>
    <xf numFmtId="0" fontId="7" fillId="0" borderId="4" xfId="1" applyFont="1" applyFill="1" applyBorder="1" applyAlignment="1" applyProtection="1">
      <alignment horizontal="center" vertical="center"/>
    </xf>
    <xf numFmtId="49" fontId="7" fillId="0" borderId="7" xfId="2" applyNumberFormat="1" applyFont="1" applyFill="1" applyBorder="1" applyAlignment="1">
      <alignment horizontal="center" vertical="center" wrapText="1"/>
    </xf>
    <xf numFmtId="0" fontId="9" fillId="0" borderId="4" xfId="1" quotePrefix="1" applyFont="1" applyFill="1" applyBorder="1" applyAlignment="1">
      <alignment horizontal="center" vertical="center" wrapText="1"/>
    </xf>
    <xf numFmtId="0" fontId="9" fillId="0" borderId="4" xfId="3" applyFont="1" applyFill="1" applyBorder="1" applyAlignment="1">
      <alignment horizontal="center" vertical="center" wrapText="1"/>
    </xf>
    <xf numFmtId="49" fontId="7" fillId="0" borderId="7" xfId="2" applyNumberFormat="1" applyFont="1" applyFill="1" applyBorder="1" applyAlignment="1" applyProtection="1">
      <alignment vertical="top" wrapText="1" shrinkToFit="1"/>
    </xf>
    <xf numFmtId="0" fontId="24" fillId="0" borderId="7" xfId="2" applyFont="1" applyFill="1" applyBorder="1" applyAlignment="1" applyProtection="1">
      <alignment horizontal="left" vertical="center"/>
    </xf>
    <xf numFmtId="0" fontId="12" fillId="0" borderId="4" xfId="2" applyFont="1" applyFill="1" applyBorder="1" applyAlignment="1" applyProtection="1">
      <alignment vertical="center" wrapText="1"/>
    </xf>
    <xf numFmtId="0" fontId="5" fillId="0" borderId="7" xfId="1" applyFont="1" applyFill="1" applyBorder="1" applyAlignment="1" applyProtection="1">
      <alignment horizontal="left" vertical="center"/>
    </xf>
    <xf numFmtId="0" fontId="12" fillId="0" borderId="4" xfId="2" applyFont="1" applyFill="1" applyBorder="1" applyAlignment="1" applyProtection="1">
      <alignment horizontal="left" vertical="center" wrapText="1"/>
    </xf>
    <xf numFmtId="0" fontId="7" fillId="0" borderId="7" xfId="3"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4" xfId="9" quotePrefix="1" applyFont="1" applyFill="1" applyBorder="1" applyAlignment="1">
      <alignment horizontal="center" vertical="center" wrapText="1"/>
    </xf>
    <xf numFmtId="49" fontId="7" fillId="0" borderId="7" xfId="3" applyNumberFormat="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wrapText="1" shrinkToFit="1"/>
    </xf>
    <xf numFmtId="4" fontId="9" fillId="0" borderId="4" xfId="3" applyNumberFormat="1" applyFont="1" applyFill="1" applyBorder="1" applyAlignment="1">
      <alignment horizontal="center" vertical="center" wrapText="1"/>
    </xf>
    <xf numFmtId="10" fontId="9" fillId="0" borderId="4" xfId="1" applyNumberFormat="1" applyFont="1" applyFill="1" applyBorder="1" applyAlignment="1">
      <alignment horizontal="center" vertical="center" wrapText="1"/>
    </xf>
    <xf numFmtId="0" fontId="17" fillId="0" borderId="4" xfId="1" applyFont="1" applyFill="1" applyBorder="1" applyAlignment="1">
      <alignment horizontal="center" vertical="center" wrapText="1"/>
    </xf>
    <xf numFmtId="49" fontId="7" fillId="0" borderId="7" xfId="1" applyNumberFormat="1" applyFont="1" applyFill="1" applyBorder="1" applyAlignment="1" applyProtection="1">
      <alignment horizontal="center" vertical="center"/>
      <protection locked="0"/>
    </xf>
    <xf numFmtId="0" fontId="7" fillId="0" borderId="7" xfId="1" applyFont="1" applyFill="1" applyBorder="1" applyAlignment="1">
      <alignment horizontal="center" vertical="center" wrapText="1" shrinkToFit="1"/>
    </xf>
    <xf numFmtId="0" fontId="9" fillId="0" borderId="4" xfId="1" applyFont="1" applyFill="1" applyBorder="1" applyAlignment="1">
      <alignment horizontal="center" vertical="center"/>
    </xf>
    <xf numFmtId="0" fontId="24" fillId="0" borderId="7" xfId="2" applyFont="1" applyFill="1" applyBorder="1" applyAlignment="1">
      <alignment horizontal="left" vertical="center"/>
    </xf>
    <xf numFmtId="0" fontId="12" fillId="0" borderId="4" xfId="2" applyFont="1" applyFill="1" applyBorder="1" applyAlignment="1">
      <alignment horizontal="left" vertical="center" wrapText="1"/>
    </xf>
    <xf numFmtId="0" fontId="5" fillId="0" borderId="7" xfId="1" applyFont="1" applyFill="1" applyBorder="1" applyAlignment="1">
      <alignment horizontal="left" vertical="center"/>
    </xf>
    <xf numFmtId="0" fontId="12" fillId="0" borderId="4" xfId="1" applyFont="1" applyFill="1" applyBorder="1" applyAlignment="1">
      <alignment horizontal="center" vertical="center" wrapText="1"/>
    </xf>
    <xf numFmtId="4" fontId="9" fillId="0" borderId="4" xfId="1" applyNumberFormat="1" applyFont="1" applyFill="1" applyBorder="1" applyAlignment="1" applyProtection="1">
      <alignment horizontal="center" vertical="center" wrapText="1"/>
      <protection locked="0"/>
    </xf>
    <xf numFmtId="0" fontId="7" fillId="0" borderId="7" xfId="1" applyFont="1" applyFill="1" applyBorder="1" applyAlignment="1">
      <alignment horizontal="center" vertical="center" wrapText="1"/>
    </xf>
    <xf numFmtId="0" fontId="7" fillId="0" borderId="4" xfId="1" applyFont="1" applyFill="1" applyBorder="1" applyAlignment="1">
      <alignment horizontal="center" vertical="center" wrapText="1"/>
    </xf>
    <xf numFmtId="49" fontId="9" fillId="0" borderId="4" xfId="1" applyNumberFormat="1" applyFont="1" applyFill="1" applyBorder="1" applyAlignment="1" applyProtection="1">
      <alignment horizontal="center" vertical="center"/>
      <protection locked="0"/>
    </xf>
    <xf numFmtId="49" fontId="9" fillId="0" borderId="4" xfId="1" applyNumberFormat="1" applyFont="1" applyFill="1" applyBorder="1" applyAlignment="1" applyProtection="1">
      <alignment horizontal="center" vertical="center" wrapText="1"/>
      <protection locked="0"/>
    </xf>
    <xf numFmtId="4" fontId="7" fillId="0" borderId="4" xfId="3" applyNumberFormat="1" applyFont="1" applyFill="1" applyBorder="1" applyAlignment="1">
      <alignment horizontal="center" vertical="center" wrapText="1"/>
    </xf>
    <xf numFmtId="0" fontId="5" fillId="0" borderId="7" xfId="2" applyFont="1" applyFill="1" applyBorder="1" applyAlignment="1" applyProtection="1">
      <alignment horizontal="left" vertical="center"/>
    </xf>
    <xf numFmtId="0" fontId="5" fillId="0" borderId="7" xfId="2" applyFont="1" applyFill="1" applyBorder="1" applyAlignment="1">
      <alignment horizontal="left" vertical="center"/>
    </xf>
    <xf numFmtId="0" fontId="7" fillId="0" borderId="4" xfId="2" applyFont="1" applyFill="1" applyBorder="1" applyAlignment="1">
      <alignment horizontal="center" vertical="center" wrapText="1"/>
    </xf>
    <xf numFmtId="0" fontId="9" fillId="0" borderId="4" xfId="2" applyFont="1" applyFill="1" applyBorder="1" applyAlignment="1">
      <alignment horizontal="center" vertical="center" wrapText="1"/>
    </xf>
    <xf numFmtId="164" fontId="9" fillId="0" borderId="4" xfId="5" applyFont="1" applyFill="1" applyBorder="1" applyAlignment="1">
      <alignment horizontal="center" vertical="center" wrapText="1"/>
    </xf>
    <xf numFmtId="0" fontId="7" fillId="0" borderId="4" xfId="2" applyFont="1" applyFill="1" applyBorder="1" applyAlignment="1">
      <alignment horizontal="center" vertical="center"/>
    </xf>
    <xf numFmtId="4" fontId="7" fillId="0" borderId="4" xfId="3" applyNumberFormat="1" applyFont="1" applyFill="1" applyBorder="1" applyAlignment="1" applyProtection="1">
      <alignment horizontal="center" vertical="center" wrapText="1"/>
    </xf>
    <xf numFmtId="0" fontId="7" fillId="0" borderId="4" xfId="2" applyFont="1" applyFill="1" applyBorder="1" applyAlignment="1" applyProtection="1">
      <alignment horizontal="center" vertical="center" wrapText="1"/>
    </xf>
    <xf numFmtId="0" fontId="5" fillId="0" borderId="7" xfId="2" applyFont="1" applyFill="1" applyBorder="1" applyAlignment="1">
      <alignment vertical="center"/>
    </xf>
    <xf numFmtId="49" fontId="7" fillId="0" borderId="8" xfId="1" applyNumberFormat="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3" xfId="1" applyFont="1" applyFill="1" applyBorder="1" applyAlignment="1">
      <alignment horizontal="left" vertical="center" wrapText="1" inden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7" fillId="0" borderId="4" xfId="9" quotePrefix="1" applyFont="1" applyFill="1" applyBorder="1" applyAlignment="1">
      <alignment horizontal="center" vertical="center" wrapText="1"/>
    </xf>
    <xf numFmtId="0" fontId="7" fillId="0" borderId="4" xfId="3" applyFont="1" applyFill="1" applyBorder="1" applyAlignment="1">
      <alignment horizontal="center" vertical="center" wrapText="1"/>
    </xf>
    <xf numFmtId="4" fontId="7" fillId="0" borderId="4" xfId="1" applyNumberFormat="1" applyFont="1" applyFill="1" applyBorder="1" applyAlignment="1" applyProtection="1">
      <alignment horizontal="center" vertical="center" wrapText="1"/>
      <protection locked="0"/>
    </xf>
    <xf numFmtId="0" fontId="8" fillId="0" borderId="1"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 xfId="1" applyFont="1" applyFill="1" applyBorder="1" applyAlignment="1">
      <alignment horizontal="left" vertical="center" wrapText="1"/>
    </xf>
    <xf numFmtId="0" fontId="8" fillId="0" borderId="1" xfId="1" applyFont="1" applyFill="1" applyBorder="1" applyAlignment="1">
      <alignment horizontal="left" vertical="center" wrapText="1" indent="1"/>
    </xf>
    <xf numFmtId="0" fontId="5" fillId="0" borderId="1" xfId="1" applyFont="1" applyFill="1" applyBorder="1" applyAlignment="1" applyProtection="1">
      <alignment vertical="center"/>
    </xf>
    <xf numFmtId="0" fontId="10" fillId="0" borderId="0" xfId="0" applyFont="1" applyBorder="1" applyAlignment="1">
      <alignment horizontal="center" vertical="center" wrapText="1"/>
    </xf>
    <xf numFmtId="0" fontId="4" fillId="0" borderId="0" xfId="0" applyFont="1" applyAlignment="1">
      <alignment horizontal="center" vertical="center" wrapText="1"/>
    </xf>
    <xf numFmtId="10" fontId="5" fillId="3" borderId="2" xfId="1" applyNumberFormat="1" applyFont="1" applyFill="1" applyBorder="1" applyAlignment="1" applyProtection="1">
      <alignment horizontal="center" vertical="center" wrapText="1"/>
    </xf>
    <xf numFmtId="0" fontId="5" fillId="3" borderId="13" xfId="0" applyFont="1" applyFill="1" applyBorder="1" applyAlignment="1" applyProtection="1">
      <alignment horizontal="center" vertical="center" wrapText="1"/>
    </xf>
    <xf numFmtId="0" fontId="5" fillId="3" borderId="14" xfId="0" applyFont="1" applyFill="1" applyBorder="1" applyAlignment="1" applyProtection="1">
      <alignment horizontal="center" vertical="center" wrapText="1"/>
    </xf>
    <xf numFmtId="0" fontId="6" fillId="0" borderId="0" xfId="0" applyFont="1" applyBorder="1" applyAlignment="1">
      <alignment horizontal="center" vertical="center" wrapText="1"/>
    </xf>
  </cellXfs>
  <cellStyles count="10">
    <cellStyle name="Обычный" xfId="0" builtinId="0"/>
    <cellStyle name="Обычный 2" xfId="1"/>
    <cellStyle name="Обычный 2 2" xfId="3"/>
    <cellStyle name="Обычный 2 2 2" xfId="2"/>
    <cellStyle name="Обычный 2 2 3" xfId="8"/>
    <cellStyle name="Обычный 2 3" xfId="6"/>
    <cellStyle name="Обычный 2 4" xfId="9"/>
    <cellStyle name="Обычный 4" xfId="4"/>
    <cellStyle name="Процентный 2" xfId="7"/>
    <cellStyle name="Финансовый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8"/>
  <sheetViews>
    <sheetView tabSelected="1" view="pageBreakPreview" zoomScale="60" zoomScaleNormal="55" workbookViewId="0">
      <selection activeCell="C712" sqref="C712"/>
    </sheetView>
  </sheetViews>
  <sheetFormatPr defaultColWidth="9.140625" defaultRowHeight="15" x14ac:dyDescent="0.25"/>
  <cols>
    <col min="1" max="1" width="12.7109375" style="23" customWidth="1"/>
    <col min="2" max="2" width="95.85546875" style="11" customWidth="1"/>
    <col min="3" max="3" width="136.5703125" style="11" customWidth="1"/>
    <col min="4" max="4" width="14.28515625" style="25" customWidth="1"/>
    <col min="5" max="5" width="81.7109375" style="25" customWidth="1"/>
    <col min="6" max="6" width="21.7109375" style="11" customWidth="1"/>
    <col min="7" max="7" width="20.7109375" style="11" customWidth="1"/>
    <col min="8" max="8" width="22.7109375" style="11" customWidth="1"/>
    <col min="9" max="9" width="20.7109375" style="11" customWidth="1"/>
    <col min="10" max="10" width="9.140625" style="11"/>
    <col min="11" max="11" width="23.85546875" style="12" customWidth="1"/>
    <col min="12" max="12" width="10.7109375" style="13" customWidth="1"/>
    <col min="13" max="13" width="22.5703125" style="12" customWidth="1"/>
    <col min="14" max="14" width="10.7109375" style="13" customWidth="1"/>
    <col min="15" max="15" width="22.28515625" style="12" customWidth="1"/>
    <col min="16" max="16" width="10.7109375" style="13" customWidth="1"/>
    <col min="17" max="17" width="22.28515625" style="12" customWidth="1"/>
    <col min="18" max="18" width="10.7109375" style="13" customWidth="1"/>
    <col min="19" max="16384" width="9.140625" style="11"/>
  </cols>
  <sheetData>
    <row r="1" spans="1:18" ht="18.75" x14ac:dyDescent="0.25">
      <c r="I1" s="151"/>
    </row>
    <row r="2" spans="1:18" ht="43.5" customHeight="1" x14ac:dyDescent="0.25">
      <c r="A2" s="241" t="s">
        <v>1862</v>
      </c>
      <c r="B2" s="241"/>
      <c r="C2" s="241"/>
      <c r="D2" s="241"/>
      <c r="E2" s="241"/>
      <c r="F2" s="241"/>
      <c r="G2" s="241"/>
      <c r="H2" s="241"/>
      <c r="I2" s="241"/>
    </row>
    <row r="3" spans="1:18" ht="39.75" customHeight="1" thickBot="1" x14ac:dyDescent="0.3">
      <c r="G3" s="30" t="s">
        <v>1027</v>
      </c>
      <c r="H3" s="7">
        <v>1</v>
      </c>
    </row>
    <row r="4" spans="1:18" s="1" customFormat="1" ht="106.5" customHeight="1" x14ac:dyDescent="0.3">
      <c r="A4" s="24"/>
      <c r="B4" s="5"/>
      <c r="C4" s="240" t="s">
        <v>1497</v>
      </c>
      <c r="D4" s="240"/>
      <c r="E4" s="240"/>
      <c r="F4" s="240"/>
      <c r="G4" s="5"/>
      <c r="H4" s="5"/>
      <c r="I4" s="5"/>
      <c r="K4" s="32"/>
      <c r="L4" s="33"/>
      <c r="M4" s="35" t="s">
        <v>987</v>
      </c>
      <c r="N4" s="8"/>
      <c r="O4" s="3" t="s">
        <v>988</v>
      </c>
      <c r="P4" s="8"/>
      <c r="Q4" s="3" t="s">
        <v>989</v>
      </c>
      <c r="R4" s="9"/>
    </row>
    <row r="5" spans="1:18" s="1" customFormat="1" ht="106.5" hidden="1" customHeight="1" x14ac:dyDescent="0.3">
      <c r="A5" s="24"/>
      <c r="B5" s="5"/>
      <c r="C5" s="245" t="s">
        <v>1863</v>
      </c>
      <c r="D5" s="245"/>
      <c r="E5" s="245"/>
      <c r="F5" s="245"/>
      <c r="G5" s="5"/>
      <c r="H5" s="5"/>
      <c r="I5" s="5"/>
      <c r="K5" s="31"/>
      <c r="L5" s="34"/>
      <c r="M5" s="36"/>
      <c r="N5" s="37"/>
      <c r="O5" s="38"/>
      <c r="P5" s="37"/>
      <c r="Q5" s="38"/>
      <c r="R5" s="39"/>
    </row>
    <row r="6" spans="1:18" s="1" customFormat="1" ht="27" customHeight="1" thickBot="1" x14ac:dyDescent="0.35">
      <c r="A6" s="243" t="s">
        <v>979</v>
      </c>
      <c r="B6" s="244"/>
      <c r="C6" s="244"/>
      <c r="D6" s="244"/>
      <c r="E6" s="244"/>
      <c r="F6" s="242">
        <f>1-H3</f>
        <v>0</v>
      </c>
      <c r="G6" s="242"/>
      <c r="H6" s="242"/>
      <c r="I6" s="242"/>
      <c r="J6" s="40"/>
      <c r="K6" s="41"/>
      <c r="L6" s="42"/>
      <c r="M6" s="43">
        <v>1</v>
      </c>
      <c r="N6" s="44"/>
      <c r="O6" s="45">
        <v>0.1</v>
      </c>
      <c r="P6" s="46"/>
      <c r="Q6" s="45">
        <f>M6</f>
        <v>1</v>
      </c>
      <c r="R6" s="47"/>
    </row>
    <row r="7" spans="1:18" s="1" customFormat="1" ht="125.25" customHeight="1" x14ac:dyDescent="0.3">
      <c r="A7" s="48" t="s">
        <v>0</v>
      </c>
      <c r="B7" s="49" t="s">
        <v>1</v>
      </c>
      <c r="C7" s="49" t="s">
        <v>2</v>
      </c>
      <c r="D7" s="49" t="s">
        <v>3</v>
      </c>
      <c r="E7" s="50" t="s">
        <v>991</v>
      </c>
      <c r="F7" s="166" t="s">
        <v>4</v>
      </c>
      <c r="G7" s="51" t="s">
        <v>1122</v>
      </c>
      <c r="H7" s="51" t="s">
        <v>6</v>
      </c>
      <c r="I7" s="52" t="s">
        <v>7</v>
      </c>
      <c r="J7" s="40"/>
      <c r="K7" s="53" t="s">
        <v>4</v>
      </c>
      <c r="L7" s="54" t="s">
        <v>984</v>
      </c>
      <c r="M7" s="55" t="s">
        <v>5</v>
      </c>
      <c r="N7" s="54" t="s">
        <v>985</v>
      </c>
      <c r="O7" s="55" t="s">
        <v>6</v>
      </c>
      <c r="P7" s="54" t="s">
        <v>990</v>
      </c>
      <c r="Q7" s="55" t="s">
        <v>7</v>
      </c>
      <c r="R7" s="56" t="s">
        <v>986</v>
      </c>
    </row>
    <row r="8" spans="1:18" s="1" customFormat="1" ht="20.25" x14ac:dyDescent="0.3">
      <c r="A8" s="57">
        <v>1</v>
      </c>
      <c r="B8" s="58">
        <v>2</v>
      </c>
      <c r="C8" s="58">
        <v>3</v>
      </c>
      <c r="D8" s="59">
        <v>4</v>
      </c>
      <c r="E8" s="60">
        <v>5</v>
      </c>
      <c r="F8" s="167">
        <v>6</v>
      </c>
      <c r="G8" s="59">
        <v>7</v>
      </c>
      <c r="H8" s="59">
        <v>8</v>
      </c>
      <c r="I8" s="60">
        <v>9</v>
      </c>
      <c r="J8" s="61"/>
      <c r="K8" s="62">
        <v>10</v>
      </c>
      <c r="L8" s="63">
        <v>11</v>
      </c>
      <c r="M8" s="63">
        <v>12</v>
      </c>
      <c r="N8" s="63">
        <v>13</v>
      </c>
      <c r="O8" s="63">
        <v>14</v>
      </c>
      <c r="P8" s="63">
        <v>15</v>
      </c>
      <c r="Q8" s="63">
        <v>16</v>
      </c>
      <c r="R8" s="64">
        <v>17</v>
      </c>
    </row>
    <row r="9" spans="1:18" s="2" customFormat="1" ht="45" customHeight="1" x14ac:dyDescent="0.25">
      <c r="A9" s="173" t="s">
        <v>8</v>
      </c>
      <c r="B9" s="87"/>
      <c r="C9" s="87" t="s">
        <v>1455</v>
      </c>
      <c r="D9" s="65"/>
      <c r="E9" s="174"/>
      <c r="F9" s="168"/>
      <c r="G9" s="66"/>
      <c r="H9" s="67"/>
      <c r="I9" s="68"/>
      <c r="J9" s="69"/>
      <c r="K9" s="70"/>
      <c r="L9" s="71"/>
      <c r="M9" s="72"/>
      <c r="N9" s="71"/>
      <c r="O9" s="72"/>
      <c r="P9" s="71"/>
      <c r="Q9" s="72"/>
      <c r="R9" s="73"/>
    </row>
    <row r="10" spans="1:18" s="4" customFormat="1" ht="105.75" customHeight="1" x14ac:dyDescent="0.25">
      <c r="A10" s="187" t="s">
        <v>9</v>
      </c>
      <c r="B10" s="239"/>
      <c r="C10" s="160" t="s">
        <v>1495</v>
      </c>
      <c r="D10" s="95"/>
      <c r="E10" s="175"/>
      <c r="F10" s="169"/>
      <c r="G10" s="74"/>
      <c r="H10" s="74"/>
      <c r="I10" s="75"/>
      <c r="J10" s="76"/>
      <c r="K10" s="77"/>
      <c r="L10" s="78"/>
      <c r="M10" s="79"/>
      <c r="N10" s="78"/>
      <c r="O10" s="79"/>
      <c r="P10" s="78"/>
      <c r="Q10" s="79"/>
      <c r="R10" s="80"/>
    </row>
    <row r="11" spans="1:18" s="4" customFormat="1" ht="55.5" customHeight="1" x14ac:dyDescent="0.25">
      <c r="A11" s="176" t="s">
        <v>10</v>
      </c>
      <c r="B11" s="103" t="s">
        <v>1064</v>
      </c>
      <c r="C11" s="118"/>
      <c r="D11" s="115"/>
      <c r="E11" s="177" t="s">
        <v>1615</v>
      </c>
      <c r="F11" s="170"/>
      <c r="G11" s="27"/>
      <c r="H11" s="27"/>
      <c r="I11" s="29"/>
      <c r="J11" s="76"/>
      <c r="K11" s="28"/>
      <c r="L11" s="81"/>
      <c r="M11" s="27"/>
      <c r="N11" s="81"/>
      <c r="O11" s="27"/>
      <c r="P11" s="81"/>
      <c r="Q11" s="27"/>
      <c r="R11" s="82"/>
    </row>
    <row r="12" spans="1:18" s="4" customFormat="1" ht="147.94999999999999" customHeight="1" x14ac:dyDescent="0.25">
      <c r="A12" s="176" t="s">
        <v>11</v>
      </c>
      <c r="B12" s="104" t="s">
        <v>1051</v>
      </c>
      <c r="C12" s="118" t="s">
        <v>1616</v>
      </c>
      <c r="D12" s="115" t="s">
        <v>12</v>
      </c>
      <c r="E12" s="178"/>
      <c r="F12" s="170">
        <v>2693.7033682971664</v>
      </c>
      <c r="G12" s="27">
        <v>1080.0018195707473</v>
      </c>
      <c r="H12" s="27">
        <v>1220.1995119873663</v>
      </c>
      <c r="I12" s="29">
        <v>393.50203673905281</v>
      </c>
      <c r="J12" s="76"/>
      <c r="K12" s="28">
        <f t="shared" ref="K12" si="0">SUM(M12,O12,Q12)</f>
        <v>2693.7</v>
      </c>
      <c r="L12" s="81">
        <f t="shared" ref="L12" si="1">K12/F12</f>
        <v>0.99999874956641244</v>
      </c>
      <c r="M12" s="27">
        <f t="shared" ref="M12" si="2">ROUND(G12-(G12*$M$6*$F$6),2)</f>
        <v>1080</v>
      </c>
      <c r="N12" s="81">
        <f t="shared" ref="N12" si="3">M12/G12</f>
        <v>0.99999831521510951</v>
      </c>
      <c r="O12" s="27">
        <f t="shared" ref="O12" si="4">ROUND(H12-(H12*$O$6*$F$6),2)</f>
        <v>1220.2</v>
      </c>
      <c r="P12" s="81">
        <f t="shared" ref="P12" si="5">O12/H12</f>
        <v>1.0000003999449507</v>
      </c>
      <c r="Q12" s="27">
        <f t="shared" ref="Q12" si="6">ROUND((I12-(I12*$Q$6*$F$6)),2)</f>
        <v>393.5</v>
      </c>
      <c r="R12" s="82">
        <f t="shared" ref="R12" si="7">Q12/I12</f>
        <v>0.99999482406985818</v>
      </c>
    </row>
    <row r="13" spans="1:18" s="4" customFormat="1" ht="137.25" customHeight="1" x14ac:dyDescent="0.25">
      <c r="A13" s="176" t="s">
        <v>13</v>
      </c>
      <c r="B13" s="104" t="s">
        <v>1052</v>
      </c>
      <c r="C13" s="118" t="s">
        <v>1616</v>
      </c>
      <c r="D13" s="115" t="s">
        <v>12</v>
      </c>
      <c r="E13" s="178"/>
      <c r="F13" s="170">
        <v>2521.2905883880203</v>
      </c>
      <c r="G13" s="27">
        <v>1120.2475929257243</v>
      </c>
      <c r="H13" s="27">
        <v>1073.9735832369231</v>
      </c>
      <c r="I13" s="29">
        <v>327.0694122253725</v>
      </c>
      <c r="J13" s="76"/>
      <c r="K13" s="28">
        <f t="shared" ref="K13:K75" si="8">SUM(M13,O13,Q13)</f>
        <v>2521.2900000000004</v>
      </c>
      <c r="L13" s="81">
        <f t="shared" ref="L13:L75" si="9">K13/F13</f>
        <v>0.99999976663220713</v>
      </c>
      <c r="M13" s="27">
        <f t="shared" ref="M13:M75" si="10">ROUND(G13-(G13*$M$6*$F$6),2)</f>
        <v>1120.25</v>
      </c>
      <c r="N13" s="81">
        <f t="shared" ref="N13:N75" si="11">M13/G13</f>
        <v>1.000002148698458</v>
      </c>
      <c r="O13" s="27">
        <f t="shared" ref="O13:O75" si="12">ROUND(H13-(H13*$O$6*$F$6),2)</f>
        <v>1073.97</v>
      </c>
      <c r="P13" s="81">
        <f t="shared" ref="P13:P75" si="13">O13/H13</f>
        <v>0.99999666357070693</v>
      </c>
      <c r="Q13" s="27">
        <f t="shared" ref="Q13:Q75" si="14">ROUND((I13-(I13*$Q$6*$F$6)),2)</f>
        <v>327.07</v>
      </c>
      <c r="R13" s="82">
        <f t="shared" ref="R13:R75" si="15">Q13/I13</f>
        <v>1.0000017970944561</v>
      </c>
    </row>
    <row r="14" spans="1:18" s="4" customFormat="1" ht="145.5" customHeight="1" x14ac:dyDescent="0.25">
      <c r="A14" s="176" t="s">
        <v>14</v>
      </c>
      <c r="B14" s="104" t="s">
        <v>1053</v>
      </c>
      <c r="C14" s="118" t="s">
        <v>1616</v>
      </c>
      <c r="D14" s="115" t="s">
        <v>12</v>
      </c>
      <c r="E14" s="178"/>
      <c r="F14" s="170">
        <v>2195.9066096574493</v>
      </c>
      <c r="G14" s="27">
        <v>996.07474170259184</v>
      </c>
      <c r="H14" s="27">
        <v>925.87992111177527</v>
      </c>
      <c r="I14" s="29">
        <v>273.951946843082</v>
      </c>
      <c r="J14" s="76"/>
      <c r="K14" s="28">
        <f t="shared" si="8"/>
        <v>2195.9</v>
      </c>
      <c r="L14" s="81">
        <f t="shared" si="9"/>
        <v>0.99999699000976627</v>
      </c>
      <c r="M14" s="27">
        <f t="shared" si="10"/>
        <v>996.07</v>
      </c>
      <c r="N14" s="81">
        <f t="shared" si="11"/>
        <v>0.99999523961165437</v>
      </c>
      <c r="O14" s="27">
        <f t="shared" si="12"/>
        <v>925.88</v>
      </c>
      <c r="P14" s="81">
        <f t="shared" si="13"/>
        <v>1.000000085203516</v>
      </c>
      <c r="Q14" s="27">
        <f t="shared" si="14"/>
        <v>273.95</v>
      </c>
      <c r="R14" s="82">
        <f t="shared" si="15"/>
        <v>0.99999289348696208</v>
      </c>
    </row>
    <row r="15" spans="1:18" s="4" customFormat="1" ht="159" customHeight="1" x14ac:dyDescent="0.25">
      <c r="A15" s="176" t="s">
        <v>1065</v>
      </c>
      <c r="B15" s="104" t="s">
        <v>1066</v>
      </c>
      <c r="C15" s="119" t="s">
        <v>1617</v>
      </c>
      <c r="D15" s="115" t="s">
        <v>12</v>
      </c>
      <c r="E15" s="178" t="s">
        <v>1126</v>
      </c>
      <c r="F15" s="170">
        <v>3894.0735139304802</v>
      </c>
      <c r="G15" s="27">
        <v>1485.608521831944</v>
      </c>
      <c r="H15" s="27">
        <v>1935.9843391047636</v>
      </c>
      <c r="I15" s="29">
        <v>472.48065299377288</v>
      </c>
      <c r="J15" s="76"/>
      <c r="K15" s="28">
        <f t="shared" si="8"/>
        <v>3894.07</v>
      </c>
      <c r="L15" s="81">
        <f t="shared" si="9"/>
        <v>0.99999909762091865</v>
      </c>
      <c r="M15" s="27">
        <f t="shared" si="10"/>
        <v>1485.61</v>
      </c>
      <c r="N15" s="81">
        <f t="shared" si="11"/>
        <v>1.0000009949916375</v>
      </c>
      <c r="O15" s="27">
        <f t="shared" si="12"/>
        <v>1935.98</v>
      </c>
      <c r="P15" s="81">
        <f t="shared" si="13"/>
        <v>0.99999775870874785</v>
      </c>
      <c r="Q15" s="27">
        <f t="shared" si="14"/>
        <v>472.48</v>
      </c>
      <c r="R15" s="82">
        <f t="shared" si="15"/>
        <v>0.99999861794600753</v>
      </c>
    </row>
    <row r="16" spans="1:18" s="4" customFormat="1" ht="161.25" customHeight="1" x14ac:dyDescent="0.25">
      <c r="A16" s="176" t="s">
        <v>1067</v>
      </c>
      <c r="B16" s="104" t="s">
        <v>1068</v>
      </c>
      <c r="C16" s="119" t="s">
        <v>1617</v>
      </c>
      <c r="D16" s="115" t="s">
        <v>12</v>
      </c>
      <c r="E16" s="178" t="s">
        <v>1126</v>
      </c>
      <c r="F16" s="170">
        <v>3202.0210560508026</v>
      </c>
      <c r="G16" s="27">
        <v>1276.017323273808</v>
      </c>
      <c r="H16" s="27">
        <v>1536.8796934943423</v>
      </c>
      <c r="I16" s="29">
        <v>389.12403928265252</v>
      </c>
      <c r="J16" s="76"/>
      <c r="K16" s="28">
        <f t="shared" si="8"/>
        <v>3202.02</v>
      </c>
      <c r="L16" s="81">
        <f t="shared" si="9"/>
        <v>0.99999967019242408</v>
      </c>
      <c r="M16" s="27">
        <f t="shared" si="10"/>
        <v>1276.02</v>
      </c>
      <c r="N16" s="81">
        <f t="shared" si="11"/>
        <v>1.0000020977193202</v>
      </c>
      <c r="O16" s="27">
        <f t="shared" si="12"/>
        <v>1536.88</v>
      </c>
      <c r="P16" s="81">
        <f t="shared" si="13"/>
        <v>1.0000001994337353</v>
      </c>
      <c r="Q16" s="27">
        <f t="shared" si="14"/>
        <v>389.12</v>
      </c>
      <c r="R16" s="82">
        <f t="shared" si="15"/>
        <v>0.99998961954995136</v>
      </c>
    </row>
    <row r="17" spans="1:18" s="4" customFormat="1" ht="161.25" customHeight="1" x14ac:dyDescent="0.25">
      <c r="A17" s="176" t="s">
        <v>1069</v>
      </c>
      <c r="B17" s="104" t="s">
        <v>1070</v>
      </c>
      <c r="C17" s="119" t="s">
        <v>1617</v>
      </c>
      <c r="D17" s="115" t="s">
        <v>12</v>
      </c>
      <c r="E17" s="178" t="s">
        <v>1126</v>
      </c>
      <c r="F17" s="170">
        <v>3057.787537250515</v>
      </c>
      <c r="G17" s="27">
        <v>1289.8334619582492</v>
      </c>
      <c r="H17" s="27">
        <v>1388.0340444992016</v>
      </c>
      <c r="I17" s="29">
        <v>379.92003079306431</v>
      </c>
      <c r="J17" s="76"/>
      <c r="K17" s="28">
        <f t="shared" si="8"/>
        <v>3057.7799999999997</v>
      </c>
      <c r="L17" s="81">
        <f t="shared" si="9"/>
        <v>0.99999753506402145</v>
      </c>
      <c r="M17" s="27">
        <f t="shared" si="10"/>
        <v>1289.83</v>
      </c>
      <c r="N17" s="81">
        <f t="shared" si="11"/>
        <v>0.99999731596492769</v>
      </c>
      <c r="O17" s="27">
        <f t="shared" si="12"/>
        <v>1388.03</v>
      </c>
      <c r="P17" s="81">
        <f t="shared" si="13"/>
        <v>0.99999708616714578</v>
      </c>
      <c r="Q17" s="27">
        <f t="shared" si="14"/>
        <v>379.92</v>
      </c>
      <c r="R17" s="82">
        <f t="shared" si="15"/>
        <v>0.99999991894856333</v>
      </c>
    </row>
    <row r="18" spans="1:18" s="4" customFormat="1" ht="161.25" customHeight="1" x14ac:dyDescent="0.25">
      <c r="A18" s="176" t="s">
        <v>15</v>
      </c>
      <c r="B18" s="103" t="s">
        <v>16</v>
      </c>
      <c r="C18" s="119" t="s">
        <v>1254</v>
      </c>
      <c r="D18" s="115"/>
      <c r="E18" s="177" t="s">
        <v>1456</v>
      </c>
      <c r="F18" s="170"/>
      <c r="G18" s="27"/>
      <c r="H18" s="27"/>
      <c r="I18" s="29"/>
      <c r="J18" s="76"/>
      <c r="K18" s="28"/>
      <c r="L18" s="81"/>
      <c r="M18" s="27"/>
      <c r="N18" s="81"/>
      <c r="O18" s="27"/>
      <c r="P18" s="81"/>
      <c r="Q18" s="27"/>
      <c r="R18" s="82"/>
    </row>
    <row r="19" spans="1:18" s="4" customFormat="1" ht="146.44999999999999" customHeight="1" x14ac:dyDescent="0.25">
      <c r="A19" s="176" t="s">
        <v>17</v>
      </c>
      <c r="B19" s="104" t="s">
        <v>18</v>
      </c>
      <c r="C19" s="118" t="s">
        <v>1127</v>
      </c>
      <c r="D19" s="115" t="s">
        <v>12</v>
      </c>
      <c r="E19" s="178" t="s">
        <v>992</v>
      </c>
      <c r="F19" s="170">
        <v>3469.7122319234172</v>
      </c>
      <c r="G19" s="27">
        <v>1570.2320406448255</v>
      </c>
      <c r="H19" s="27">
        <v>1542.2600494435574</v>
      </c>
      <c r="I19" s="29">
        <v>357.22014183503478</v>
      </c>
      <c r="J19" s="76"/>
      <c r="K19" s="28">
        <f t="shared" si="8"/>
        <v>3469.71</v>
      </c>
      <c r="L19" s="81">
        <f t="shared" si="9"/>
        <v>0.99999935674105866</v>
      </c>
      <c r="M19" s="27">
        <f t="shared" si="10"/>
        <v>1570.23</v>
      </c>
      <c r="N19" s="81">
        <f t="shared" si="11"/>
        <v>0.99999870041829952</v>
      </c>
      <c r="O19" s="27">
        <f t="shared" si="12"/>
        <v>1542.26</v>
      </c>
      <c r="P19" s="81">
        <f t="shared" si="13"/>
        <v>0.99999996794084278</v>
      </c>
      <c r="Q19" s="27">
        <f t="shared" si="14"/>
        <v>357.22</v>
      </c>
      <c r="R19" s="82">
        <f t="shared" si="15"/>
        <v>0.99999960294782364</v>
      </c>
    </row>
    <row r="20" spans="1:18" s="4" customFormat="1" ht="79.5" customHeight="1" x14ac:dyDescent="0.25">
      <c r="A20" s="179" t="s">
        <v>19</v>
      </c>
      <c r="B20" s="152"/>
      <c r="C20" s="161"/>
      <c r="D20" s="153"/>
      <c r="E20" s="178" t="s">
        <v>1125</v>
      </c>
      <c r="F20" s="170"/>
      <c r="G20" s="27"/>
      <c r="H20" s="27"/>
      <c r="I20" s="29"/>
      <c r="J20" s="76"/>
      <c r="K20" s="28"/>
      <c r="L20" s="81"/>
      <c r="M20" s="27"/>
      <c r="N20" s="81"/>
      <c r="O20" s="27"/>
      <c r="P20" s="81"/>
      <c r="Q20" s="27"/>
      <c r="R20" s="82"/>
    </row>
    <row r="21" spans="1:18" s="4" customFormat="1" ht="143.1" customHeight="1" x14ac:dyDescent="0.25">
      <c r="A21" s="180" t="s">
        <v>20</v>
      </c>
      <c r="B21" s="103" t="s">
        <v>21</v>
      </c>
      <c r="C21" s="119" t="s">
        <v>1616</v>
      </c>
      <c r="D21" s="115"/>
      <c r="E21" s="177" t="s">
        <v>1615</v>
      </c>
      <c r="F21" s="170"/>
      <c r="G21" s="27"/>
      <c r="H21" s="27"/>
      <c r="I21" s="29"/>
      <c r="J21" s="76"/>
      <c r="K21" s="28"/>
      <c r="L21" s="81"/>
      <c r="M21" s="27"/>
      <c r="N21" s="81"/>
      <c r="O21" s="27"/>
      <c r="P21" s="81"/>
      <c r="Q21" s="27"/>
      <c r="R21" s="82"/>
    </row>
    <row r="22" spans="1:18" s="4" customFormat="1" ht="56.1" customHeight="1" x14ac:dyDescent="0.25">
      <c r="A22" s="180" t="s">
        <v>22</v>
      </c>
      <c r="B22" s="104" t="s">
        <v>23</v>
      </c>
      <c r="C22" s="118"/>
      <c r="D22" s="115" t="s">
        <v>12</v>
      </c>
      <c r="E22" s="178"/>
      <c r="F22" s="170">
        <v>4235.6176843286967</v>
      </c>
      <c r="G22" s="27">
        <v>2376.4834209887781</v>
      </c>
      <c r="H22" s="27">
        <v>1107.2859990413106</v>
      </c>
      <c r="I22" s="29">
        <v>751.84826429860811</v>
      </c>
      <c r="J22" s="76"/>
      <c r="K22" s="28">
        <f t="shared" si="8"/>
        <v>4235.62</v>
      </c>
      <c r="L22" s="81">
        <f t="shared" si="9"/>
        <v>1.0000005467139568</v>
      </c>
      <c r="M22" s="27">
        <f t="shared" si="10"/>
        <v>2376.48</v>
      </c>
      <c r="N22" s="81">
        <f t="shared" si="11"/>
        <v>0.99999856048279245</v>
      </c>
      <c r="O22" s="27">
        <f t="shared" si="12"/>
        <v>1107.29</v>
      </c>
      <c r="P22" s="81">
        <f t="shared" si="13"/>
        <v>1.000003613301977</v>
      </c>
      <c r="Q22" s="27">
        <f t="shared" si="14"/>
        <v>751.85</v>
      </c>
      <c r="R22" s="82">
        <f t="shared" si="15"/>
        <v>1.0000023085793694</v>
      </c>
    </row>
    <row r="23" spans="1:18" s="4" customFormat="1" ht="56.1" customHeight="1" x14ac:dyDescent="0.25">
      <c r="A23" s="180" t="s">
        <v>24</v>
      </c>
      <c r="B23" s="104" t="s">
        <v>25</v>
      </c>
      <c r="C23" s="118"/>
      <c r="D23" s="115" t="s">
        <v>12</v>
      </c>
      <c r="E23" s="178"/>
      <c r="F23" s="170">
        <v>2270.2093167508433</v>
      </c>
      <c r="G23" s="27">
        <v>1269.4780850181303</v>
      </c>
      <c r="H23" s="27">
        <v>628.74402573037537</v>
      </c>
      <c r="I23" s="29">
        <v>371.98720600233781</v>
      </c>
      <c r="J23" s="76"/>
      <c r="K23" s="28">
        <f t="shared" si="8"/>
        <v>2270.21</v>
      </c>
      <c r="L23" s="81">
        <f t="shared" si="9"/>
        <v>1.000000300963066</v>
      </c>
      <c r="M23" s="27">
        <f t="shared" si="10"/>
        <v>1269.48</v>
      </c>
      <c r="N23" s="81">
        <f t="shared" si="11"/>
        <v>1.0000015084796596</v>
      </c>
      <c r="O23" s="27">
        <f t="shared" si="12"/>
        <v>628.74</v>
      </c>
      <c r="P23" s="81">
        <f t="shared" si="13"/>
        <v>0.99999359718707359</v>
      </c>
      <c r="Q23" s="27">
        <f t="shared" si="14"/>
        <v>371.99</v>
      </c>
      <c r="R23" s="82">
        <f t="shared" si="15"/>
        <v>1.0000075110047257</v>
      </c>
    </row>
    <row r="24" spans="1:18" s="4" customFormat="1" ht="48" customHeight="1" x14ac:dyDescent="0.25">
      <c r="A24" s="181" t="s">
        <v>1618</v>
      </c>
      <c r="B24" s="10"/>
      <c r="C24" s="128"/>
      <c r="D24" s="84"/>
      <c r="E24" s="177"/>
      <c r="F24" s="170"/>
      <c r="G24" s="27"/>
      <c r="H24" s="27"/>
      <c r="I24" s="29"/>
      <c r="J24" s="76"/>
      <c r="K24" s="28"/>
      <c r="L24" s="81"/>
      <c r="M24" s="27"/>
      <c r="N24" s="81"/>
      <c r="O24" s="27"/>
      <c r="P24" s="81"/>
      <c r="Q24" s="27"/>
      <c r="R24" s="82"/>
    </row>
    <row r="25" spans="1:18" s="4" customFormat="1" ht="66.95" customHeight="1" x14ac:dyDescent="0.25">
      <c r="A25" s="179" t="s">
        <v>26</v>
      </c>
      <c r="B25" s="152"/>
      <c r="C25" s="119" t="s">
        <v>1071</v>
      </c>
      <c r="D25" s="96"/>
      <c r="E25" s="178" t="s">
        <v>1072</v>
      </c>
      <c r="F25" s="170"/>
      <c r="G25" s="27"/>
      <c r="H25" s="27"/>
      <c r="I25" s="29"/>
      <c r="J25" s="76"/>
      <c r="K25" s="28"/>
      <c r="L25" s="81"/>
      <c r="M25" s="27"/>
      <c r="N25" s="81"/>
      <c r="O25" s="27"/>
      <c r="P25" s="81"/>
      <c r="Q25" s="27"/>
      <c r="R25" s="82"/>
    </row>
    <row r="26" spans="1:18" s="4" customFormat="1" ht="224.45" customHeight="1" x14ac:dyDescent="0.25">
      <c r="A26" s="176" t="s">
        <v>27</v>
      </c>
      <c r="B26" s="103" t="s">
        <v>28</v>
      </c>
      <c r="C26" s="119" t="s">
        <v>1619</v>
      </c>
      <c r="D26" s="115" t="s">
        <v>29</v>
      </c>
      <c r="E26" s="177" t="s">
        <v>1458</v>
      </c>
      <c r="F26" s="170">
        <v>4360.671087407155</v>
      </c>
      <c r="G26" s="27">
        <v>1306.1207688367374</v>
      </c>
      <c r="H26" s="27">
        <v>2656.7097612276007</v>
      </c>
      <c r="I26" s="29">
        <v>397.84055734281725</v>
      </c>
      <c r="J26" s="76"/>
      <c r="K26" s="28">
        <f t="shared" si="8"/>
        <v>4360.67</v>
      </c>
      <c r="L26" s="81">
        <f t="shared" si="9"/>
        <v>0.99999975063307156</v>
      </c>
      <c r="M26" s="27">
        <f t="shared" si="10"/>
        <v>1306.1199999999999</v>
      </c>
      <c r="N26" s="81">
        <f t="shared" si="11"/>
        <v>0.9999994113586157</v>
      </c>
      <c r="O26" s="27">
        <f t="shared" si="12"/>
        <v>2656.71</v>
      </c>
      <c r="P26" s="81">
        <f t="shared" si="13"/>
        <v>1.0000000898752295</v>
      </c>
      <c r="Q26" s="27">
        <f t="shared" si="14"/>
        <v>397.84</v>
      </c>
      <c r="R26" s="82">
        <f t="shared" si="15"/>
        <v>0.99999859907994049</v>
      </c>
    </row>
    <row r="27" spans="1:18" s="4" customFormat="1" ht="162.94999999999999" customHeight="1" x14ac:dyDescent="0.25">
      <c r="A27" s="176" t="s">
        <v>30</v>
      </c>
      <c r="B27" s="103" t="s">
        <v>31</v>
      </c>
      <c r="C27" s="119" t="s">
        <v>1620</v>
      </c>
      <c r="D27" s="115" t="s">
        <v>29</v>
      </c>
      <c r="E27" s="178" t="s">
        <v>1621</v>
      </c>
      <c r="F27" s="170">
        <v>5280.798779661669</v>
      </c>
      <c r="G27" s="27">
        <v>2537.7057476756031</v>
      </c>
      <c r="H27" s="27">
        <v>1632.8037342606001</v>
      </c>
      <c r="I27" s="29">
        <v>1110.2892977254658</v>
      </c>
      <c r="J27" s="76"/>
      <c r="K27" s="28">
        <f t="shared" si="8"/>
        <v>5280.8</v>
      </c>
      <c r="L27" s="81">
        <f t="shared" si="9"/>
        <v>1.0000002310897238</v>
      </c>
      <c r="M27" s="27">
        <f t="shared" si="10"/>
        <v>2537.71</v>
      </c>
      <c r="N27" s="81">
        <f t="shared" si="11"/>
        <v>1.0000016756569987</v>
      </c>
      <c r="O27" s="27">
        <f t="shared" si="12"/>
        <v>1632.8</v>
      </c>
      <c r="P27" s="81">
        <f t="shared" si="13"/>
        <v>0.99999771297644546</v>
      </c>
      <c r="Q27" s="27">
        <f t="shared" si="14"/>
        <v>1110.29</v>
      </c>
      <c r="R27" s="82">
        <f t="shared" si="15"/>
        <v>1.0000006325149091</v>
      </c>
    </row>
    <row r="28" spans="1:18" s="4" customFormat="1" ht="240.95" customHeight="1" x14ac:dyDescent="0.25">
      <c r="A28" s="176" t="s">
        <v>32</v>
      </c>
      <c r="B28" s="103" t="s">
        <v>33</v>
      </c>
      <c r="C28" s="119" t="s">
        <v>1622</v>
      </c>
      <c r="D28" s="115" t="s">
        <v>29</v>
      </c>
      <c r="E28" s="177" t="s">
        <v>1457</v>
      </c>
      <c r="F28" s="170">
        <v>5180.4756968618021</v>
      </c>
      <c r="G28" s="27">
        <v>1799.9445292471046</v>
      </c>
      <c r="H28" s="27">
        <v>2930.0350018575245</v>
      </c>
      <c r="I28" s="29">
        <v>450.49616575717255</v>
      </c>
      <c r="J28" s="76"/>
      <c r="K28" s="28">
        <f t="shared" si="8"/>
        <v>5180.4799999999996</v>
      </c>
      <c r="L28" s="81">
        <f t="shared" si="9"/>
        <v>1.0000008306453787</v>
      </c>
      <c r="M28" s="27">
        <f t="shared" si="10"/>
        <v>1799.94</v>
      </c>
      <c r="N28" s="81">
        <f t="shared" si="11"/>
        <v>0.99999748367406271</v>
      </c>
      <c r="O28" s="27">
        <f t="shared" si="12"/>
        <v>2930.04</v>
      </c>
      <c r="P28" s="81">
        <f t="shared" si="13"/>
        <v>1.0000017058302964</v>
      </c>
      <c r="Q28" s="27">
        <f t="shared" si="14"/>
        <v>450.5</v>
      </c>
      <c r="R28" s="82">
        <f t="shared" si="15"/>
        <v>1.000008511155297</v>
      </c>
    </row>
    <row r="29" spans="1:18" s="4" customFormat="1" ht="228.6" customHeight="1" x14ac:dyDescent="0.25">
      <c r="A29" s="182" t="s">
        <v>1128</v>
      </c>
      <c r="B29" s="105" t="s">
        <v>1255</v>
      </c>
      <c r="C29" s="119" t="s">
        <v>1623</v>
      </c>
      <c r="D29" s="115" t="s">
        <v>29</v>
      </c>
      <c r="E29" s="177" t="s">
        <v>1457</v>
      </c>
      <c r="F29" s="170">
        <v>5546.7300720939929</v>
      </c>
      <c r="G29" s="27">
        <v>1799.9445292471046</v>
      </c>
      <c r="H29" s="27">
        <v>3296.2893770897149</v>
      </c>
      <c r="I29" s="29">
        <v>450.49616575717255</v>
      </c>
      <c r="J29" s="76"/>
      <c r="K29" s="28">
        <f t="shared" si="8"/>
        <v>5546.73</v>
      </c>
      <c r="L29" s="81">
        <f t="shared" si="9"/>
        <v>0.99999998700243342</v>
      </c>
      <c r="M29" s="27">
        <f t="shared" si="10"/>
        <v>1799.94</v>
      </c>
      <c r="N29" s="81">
        <f t="shared" si="11"/>
        <v>0.99999748367406271</v>
      </c>
      <c r="O29" s="27">
        <f t="shared" si="12"/>
        <v>3296.29</v>
      </c>
      <c r="P29" s="81">
        <f t="shared" si="13"/>
        <v>1.0000001889731798</v>
      </c>
      <c r="Q29" s="27">
        <f t="shared" si="14"/>
        <v>450.5</v>
      </c>
      <c r="R29" s="82">
        <f t="shared" si="15"/>
        <v>1.000008511155297</v>
      </c>
    </row>
    <row r="30" spans="1:18" s="4" customFormat="1" ht="199.5" customHeight="1" x14ac:dyDescent="0.25">
      <c r="A30" s="183" t="s">
        <v>1535</v>
      </c>
      <c r="B30" s="141" t="s">
        <v>1624</v>
      </c>
      <c r="C30" s="122"/>
      <c r="D30" s="97"/>
      <c r="E30" s="184"/>
      <c r="F30" s="170"/>
      <c r="G30" s="27"/>
      <c r="H30" s="27"/>
      <c r="I30" s="29"/>
      <c r="J30" s="76"/>
      <c r="K30" s="28"/>
      <c r="L30" s="81"/>
      <c r="M30" s="27"/>
      <c r="N30" s="81"/>
      <c r="O30" s="27"/>
      <c r="P30" s="81"/>
      <c r="Q30" s="27"/>
      <c r="R30" s="82"/>
    </row>
    <row r="31" spans="1:18" s="4" customFormat="1" ht="48" customHeight="1" x14ac:dyDescent="0.25">
      <c r="A31" s="185" t="s">
        <v>34</v>
      </c>
      <c r="B31" s="99"/>
      <c r="C31" s="133"/>
      <c r="D31" s="154"/>
      <c r="E31" s="186"/>
      <c r="F31" s="170"/>
      <c r="G31" s="27"/>
      <c r="H31" s="27"/>
      <c r="I31" s="29"/>
      <c r="J31" s="76"/>
      <c r="K31" s="28"/>
      <c r="L31" s="81"/>
      <c r="M31" s="27"/>
      <c r="N31" s="81"/>
      <c r="O31" s="27"/>
      <c r="P31" s="81"/>
      <c r="Q31" s="27"/>
      <c r="R31" s="82"/>
    </row>
    <row r="32" spans="1:18" s="4" customFormat="1" ht="33" customHeight="1" x14ac:dyDescent="0.25">
      <c r="A32" s="187" t="s">
        <v>1447</v>
      </c>
      <c r="B32" s="98"/>
      <c r="C32" s="142"/>
      <c r="D32" s="98"/>
      <c r="E32" s="188"/>
      <c r="F32" s="170"/>
      <c r="G32" s="27"/>
      <c r="H32" s="27"/>
      <c r="I32" s="29"/>
      <c r="J32" s="76"/>
      <c r="K32" s="28"/>
      <c r="L32" s="81"/>
      <c r="M32" s="27"/>
      <c r="N32" s="81"/>
      <c r="O32" s="27"/>
      <c r="P32" s="81"/>
      <c r="Q32" s="27"/>
      <c r="R32" s="82"/>
    </row>
    <row r="33" spans="1:18" s="4" customFormat="1" ht="159" customHeight="1" x14ac:dyDescent="0.25">
      <c r="A33" s="189" t="s">
        <v>35</v>
      </c>
      <c r="B33" s="105" t="s">
        <v>1460</v>
      </c>
      <c r="C33" s="123" t="s">
        <v>1256</v>
      </c>
      <c r="D33" s="14"/>
      <c r="E33" s="190" t="s">
        <v>1625</v>
      </c>
      <c r="F33" s="170"/>
      <c r="G33" s="27"/>
      <c r="H33" s="27"/>
      <c r="I33" s="29"/>
      <c r="J33" s="76"/>
      <c r="K33" s="28"/>
      <c r="L33" s="81"/>
      <c r="M33" s="27"/>
      <c r="N33" s="81"/>
      <c r="O33" s="27"/>
      <c r="P33" s="81"/>
      <c r="Q33" s="27"/>
      <c r="R33" s="82"/>
    </row>
    <row r="34" spans="1:18" s="4" customFormat="1" ht="39" customHeight="1" x14ac:dyDescent="0.25">
      <c r="A34" s="189" t="s">
        <v>36</v>
      </c>
      <c r="B34" s="105" t="s">
        <v>1626</v>
      </c>
      <c r="C34" s="123"/>
      <c r="D34" s="14" t="s">
        <v>37</v>
      </c>
      <c r="E34" s="191"/>
      <c r="F34" s="170">
        <v>220867.1219859549</v>
      </c>
      <c r="G34" s="27">
        <v>84165.253056711401</v>
      </c>
      <c r="H34" s="27">
        <v>120378.31977612349</v>
      </c>
      <c r="I34" s="29">
        <v>16323.54915312</v>
      </c>
      <c r="J34" s="76"/>
      <c r="K34" s="28">
        <f t="shared" si="8"/>
        <v>220867.12</v>
      </c>
      <c r="L34" s="81">
        <f t="shared" si="9"/>
        <v>0.99999999100837245</v>
      </c>
      <c r="M34" s="27">
        <f t="shared" si="10"/>
        <v>84165.25</v>
      </c>
      <c r="N34" s="81">
        <f t="shared" si="11"/>
        <v>0.99999996368202682</v>
      </c>
      <c r="O34" s="27">
        <f t="shared" si="12"/>
        <v>120378.32</v>
      </c>
      <c r="P34" s="81">
        <f t="shared" si="13"/>
        <v>1.0000000018597743</v>
      </c>
      <c r="Q34" s="27">
        <f t="shared" si="14"/>
        <v>16323.55</v>
      </c>
      <c r="R34" s="82">
        <f t="shared" si="15"/>
        <v>1.000000051880874</v>
      </c>
    </row>
    <row r="35" spans="1:18" s="4" customFormat="1" ht="39" customHeight="1" x14ac:dyDescent="0.25">
      <c r="A35" s="189" t="s">
        <v>38</v>
      </c>
      <c r="B35" s="105" t="s">
        <v>39</v>
      </c>
      <c r="C35" s="123"/>
      <c r="D35" s="14" t="s">
        <v>37</v>
      </c>
      <c r="E35" s="191"/>
      <c r="F35" s="170">
        <v>237538.86823578618</v>
      </c>
      <c r="G35" s="27">
        <v>91376.718014684797</v>
      </c>
      <c r="H35" s="27">
        <v>128443.70149950149</v>
      </c>
      <c r="I35" s="29">
        <v>17718.4487215999</v>
      </c>
      <c r="J35" s="76"/>
      <c r="K35" s="28">
        <f t="shared" si="8"/>
        <v>237538.87</v>
      </c>
      <c r="L35" s="81">
        <f t="shared" si="9"/>
        <v>1.0000000074270532</v>
      </c>
      <c r="M35" s="27">
        <f t="shared" si="10"/>
        <v>91376.72</v>
      </c>
      <c r="N35" s="81">
        <f t="shared" si="11"/>
        <v>1.0000000217267073</v>
      </c>
      <c r="O35" s="27">
        <f t="shared" si="12"/>
        <v>128443.7</v>
      </c>
      <c r="P35" s="81">
        <f t="shared" si="13"/>
        <v>0.99999998832561288</v>
      </c>
      <c r="Q35" s="27">
        <f t="shared" si="14"/>
        <v>17718.45</v>
      </c>
      <c r="R35" s="82">
        <f t="shared" si="15"/>
        <v>1.0000000721507916</v>
      </c>
    </row>
    <row r="36" spans="1:18" s="4" customFormat="1" ht="39" customHeight="1" x14ac:dyDescent="0.25">
      <c r="A36" s="189" t="s">
        <v>40</v>
      </c>
      <c r="B36" s="105" t="s">
        <v>41</v>
      </c>
      <c r="C36" s="123"/>
      <c r="D36" s="14" t="s">
        <v>37</v>
      </c>
      <c r="E36" s="191"/>
      <c r="F36" s="170">
        <v>259361.45544488399</v>
      </c>
      <c r="G36" s="27">
        <v>100204.37700377</v>
      </c>
      <c r="H36" s="27">
        <v>139487.44120991399</v>
      </c>
      <c r="I36" s="29">
        <v>19669.637231199998</v>
      </c>
      <c r="J36" s="76"/>
      <c r="K36" s="28">
        <f t="shared" si="8"/>
        <v>259361.46000000002</v>
      </c>
      <c r="L36" s="81">
        <f t="shared" si="9"/>
        <v>1.0000000175628103</v>
      </c>
      <c r="M36" s="27">
        <f t="shared" si="10"/>
        <v>100204.38</v>
      </c>
      <c r="N36" s="81">
        <f t="shared" si="11"/>
        <v>1.0000000299011889</v>
      </c>
      <c r="O36" s="27">
        <f t="shared" si="12"/>
        <v>139487.44</v>
      </c>
      <c r="P36" s="81">
        <f t="shared" si="13"/>
        <v>0.99999999132600059</v>
      </c>
      <c r="Q36" s="27">
        <f t="shared" si="14"/>
        <v>19669.64</v>
      </c>
      <c r="R36" s="82">
        <f t="shared" si="15"/>
        <v>1.0000001407651788</v>
      </c>
    </row>
    <row r="37" spans="1:18" s="4" customFormat="1" ht="39" customHeight="1" x14ac:dyDescent="0.25">
      <c r="A37" s="189" t="s">
        <v>42</v>
      </c>
      <c r="B37" s="105" t="s">
        <v>43</v>
      </c>
      <c r="C37" s="123"/>
      <c r="D37" s="14" t="s">
        <v>37</v>
      </c>
      <c r="E37" s="191"/>
      <c r="F37" s="170">
        <v>265196.23306487204</v>
      </c>
      <c r="G37" s="27">
        <v>101968.727741008</v>
      </c>
      <c r="H37" s="27">
        <v>142876.37333586402</v>
      </c>
      <c r="I37" s="29">
        <v>20351.131988000001</v>
      </c>
      <c r="J37" s="76"/>
      <c r="K37" s="28">
        <f t="shared" si="8"/>
        <v>265196.23</v>
      </c>
      <c r="L37" s="81">
        <f t="shared" si="9"/>
        <v>0.99999998844300308</v>
      </c>
      <c r="M37" s="27">
        <f t="shared" si="10"/>
        <v>101968.73</v>
      </c>
      <c r="N37" s="81">
        <f t="shared" si="11"/>
        <v>1.0000000221537726</v>
      </c>
      <c r="O37" s="27">
        <f t="shared" si="12"/>
        <v>142876.37</v>
      </c>
      <c r="P37" s="81">
        <f t="shared" si="13"/>
        <v>0.99999997665209484</v>
      </c>
      <c r="Q37" s="27">
        <f t="shared" si="14"/>
        <v>20351.13</v>
      </c>
      <c r="R37" s="82">
        <f t="shared" si="15"/>
        <v>0.99999990231501612</v>
      </c>
    </row>
    <row r="38" spans="1:18" s="4" customFormat="1" ht="39" customHeight="1" x14ac:dyDescent="0.25">
      <c r="A38" s="189" t="s">
        <v>44</v>
      </c>
      <c r="B38" s="105" t="s">
        <v>45</v>
      </c>
      <c r="C38" s="123"/>
      <c r="D38" s="14" t="s">
        <v>37</v>
      </c>
      <c r="E38" s="191"/>
      <c r="F38" s="170">
        <v>345346.12166168151</v>
      </c>
      <c r="G38" s="27">
        <v>107784.856875563</v>
      </c>
      <c r="H38" s="27">
        <v>212695.10900571852</v>
      </c>
      <c r="I38" s="29">
        <v>24866.1557804</v>
      </c>
      <c r="J38" s="76"/>
      <c r="K38" s="28">
        <f t="shared" si="8"/>
        <v>345346.12999999995</v>
      </c>
      <c r="L38" s="81">
        <f t="shared" si="9"/>
        <v>1.0000000241448157</v>
      </c>
      <c r="M38" s="27">
        <f t="shared" si="10"/>
        <v>107784.86</v>
      </c>
      <c r="N38" s="81">
        <f t="shared" si="11"/>
        <v>1.0000000289877178</v>
      </c>
      <c r="O38" s="27">
        <f t="shared" si="12"/>
        <v>212695.11</v>
      </c>
      <c r="P38" s="81">
        <f t="shared" si="13"/>
        <v>1.0000000046746795</v>
      </c>
      <c r="Q38" s="27">
        <f t="shared" si="14"/>
        <v>24866.16</v>
      </c>
      <c r="R38" s="82">
        <f t="shared" si="15"/>
        <v>1.0000001696924943</v>
      </c>
    </row>
    <row r="39" spans="1:18" s="4" customFormat="1" ht="231.6" customHeight="1" x14ac:dyDescent="0.25">
      <c r="A39" s="189" t="s">
        <v>46</v>
      </c>
      <c r="B39" s="105" t="s">
        <v>1459</v>
      </c>
      <c r="C39" s="123" t="s">
        <v>1536</v>
      </c>
      <c r="D39" s="14"/>
      <c r="E39" s="190" t="s">
        <v>1625</v>
      </c>
      <c r="F39" s="170"/>
      <c r="G39" s="27"/>
      <c r="H39" s="27"/>
      <c r="I39" s="29"/>
      <c r="J39" s="76"/>
      <c r="K39" s="28"/>
      <c r="L39" s="81"/>
      <c r="M39" s="27"/>
      <c r="N39" s="81"/>
      <c r="O39" s="27"/>
      <c r="P39" s="81"/>
      <c r="Q39" s="27"/>
      <c r="R39" s="82"/>
    </row>
    <row r="40" spans="1:18" s="4" customFormat="1" ht="39" customHeight="1" x14ac:dyDescent="0.25">
      <c r="A40" s="189" t="s">
        <v>47</v>
      </c>
      <c r="B40" s="105" t="s">
        <v>1626</v>
      </c>
      <c r="C40" s="123"/>
      <c r="D40" s="14" t="s">
        <v>37</v>
      </c>
      <c r="E40" s="191"/>
      <c r="F40" s="170">
        <v>458979.04918959446</v>
      </c>
      <c r="G40" s="27">
        <v>162168.60566900001</v>
      </c>
      <c r="H40" s="27">
        <v>238243.5999265945</v>
      </c>
      <c r="I40" s="29">
        <v>58566.843593999998</v>
      </c>
      <c r="J40" s="76"/>
      <c r="K40" s="28">
        <f t="shared" si="8"/>
        <v>458979.04999999993</v>
      </c>
      <c r="L40" s="81">
        <f t="shared" si="9"/>
        <v>1.0000000017656698</v>
      </c>
      <c r="M40" s="27">
        <f t="shared" si="10"/>
        <v>162168.60999999999</v>
      </c>
      <c r="N40" s="81">
        <f t="shared" si="11"/>
        <v>1.0000000267067719</v>
      </c>
      <c r="O40" s="27">
        <f t="shared" si="12"/>
        <v>238243.6</v>
      </c>
      <c r="P40" s="81">
        <f t="shared" si="13"/>
        <v>1.0000000003081111</v>
      </c>
      <c r="Q40" s="27">
        <f t="shared" si="14"/>
        <v>58566.84</v>
      </c>
      <c r="R40" s="82">
        <f t="shared" si="15"/>
        <v>0.99999993863422065</v>
      </c>
    </row>
    <row r="41" spans="1:18" s="4" customFormat="1" ht="39" customHeight="1" x14ac:dyDescent="0.25">
      <c r="A41" s="189" t="s">
        <v>48</v>
      </c>
      <c r="B41" s="105" t="s">
        <v>39</v>
      </c>
      <c r="C41" s="123"/>
      <c r="D41" s="14" t="s">
        <v>37</v>
      </c>
      <c r="E41" s="191"/>
      <c r="F41" s="170">
        <v>474546.95009937417</v>
      </c>
      <c r="G41" s="27">
        <v>169248.10320936001</v>
      </c>
      <c r="H41" s="27">
        <v>246732.00329601421</v>
      </c>
      <c r="I41" s="29">
        <v>58566.843593999998</v>
      </c>
      <c r="J41" s="76"/>
      <c r="K41" s="28">
        <f t="shared" si="8"/>
        <v>474546.93999999994</v>
      </c>
      <c r="L41" s="81">
        <f t="shared" si="9"/>
        <v>0.99999997871786084</v>
      </c>
      <c r="M41" s="27">
        <f t="shared" si="10"/>
        <v>169248.1</v>
      </c>
      <c r="N41" s="81">
        <f t="shared" si="11"/>
        <v>0.99999998103754228</v>
      </c>
      <c r="O41" s="27">
        <f t="shared" si="12"/>
        <v>246732</v>
      </c>
      <c r="P41" s="81">
        <f t="shared" si="13"/>
        <v>0.99999998664131862</v>
      </c>
      <c r="Q41" s="27">
        <f t="shared" si="14"/>
        <v>58566.84</v>
      </c>
      <c r="R41" s="82">
        <f t="shared" si="15"/>
        <v>0.99999993863422065</v>
      </c>
    </row>
    <row r="42" spans="1:18" s="4" customFormat="1" ht="39" customHeight="1" x14ac:dyDescent="0.25">
      <c r="A42" s="189" t="s">
        <v>49</v>
      </c>
      <c r="B42" s="105" t="s">
        <v>41</v>
      </c>
      <c r="C42" s="123"/>
      <c r="D42" s="14" t="s">
        <v>37</v>
      </c>
      <c r="E42" s="191"/>
      <c r="F42" s="170">
        <v>502991.95796916285</v>
      </c>
      <c r="G42" s="27">
        <v>178381.718459467</v>
      </c>
      <c r="H42" s="27">
        <v>263629.45785116253</v>
      </c>
      <c r="I42" s="29">
        <v>60980.781658533298</v>
      </c>
      <c r="J42" s="76"/>
      <c r="K42" s="28">
        <f t="shared" si="8"/>
        <v>502991.96000000008</v>
      </c>
      <c r="L42" s="81">
        <f t="shared" si="9"/>
        <v>1.0000000040375143</v>
      </c>
      <c r="M42" s="27">
        <f t="shared" si="10"/>
        <v>178381.72</v>
      </c>
      <c r="N42" s="81">
        <f t="shared" si="11"/>
        <v>1.0000000086361598</v>
      </c>
      <c r="O42" s="27">
        <f t="shared" si="12"/>
        <v>263629.46000000002</v>
      </c>
      <c r="P42" s="81">
        <f t="shared" si="13"/>
        <v>1.0000000081509763</v>
      </c>
      <c r="Q42" s="27">
        <f t="shared" si="14"/>
        <v>60980.78</v>
      </c>
      <c r="R42" s="82">
        <f t="shared" si="15"/>
        <v>0.99999997280236075</v>
      </c>
    </row>
    <row r="43" spans="1:18" s="4" customFormat="1" ht="39" customHeight="1" x14ac:dyDescent="0.25">
      <c r="A43" s="189" t="s">
        <v>50</v>
      </c>
      <c r="B43" s="105" t="s">
        <v>43</v>
      </c>
      <c r="C43" s="123"/>
      <c r="D43" s="14" t="s">
        <v>37</v>
      </c>
      <c r="E43" s="191"/>
      <c r="F43" s="170">
        <v>510159.15783631295</v>
      </c>
      <c r="G43" s="27">
        <v>181308.14713526701</v>
      </c>
      <c r="H43" s="27">
        <v>267870.2290425126</v>
      </c>
      <c r="I43" s="29">
        <v>60980.781658533298</v>
      </c>
      <c r="J43" s="76"/>
      <c r="K43" s="28">
        <f t="shared" si="8"/>
        <v>510159.16000000003</v>
      </c>
      <c r="L43" s="81">
        <f t="shared" si="9"/>
        <v>1.0000000042412001</v>
      </c>
      <c r="M43" s="27">
        <f t="shared" si="10"/>
        <v>181308.15</v>
      </c>
      <c r="N43" s="81">
        <f t="shared" si="11"/>
        <v>1.0000000158003544</v>
      </c>
      <c r="O43" s="27">
        <f t="shared" si="12"/>
        <v>267870.23</v>
      </c>
      <c r="P43" s="81">
        <f t="shared" si="13"/>
        <v>1.000000003574445</v>
      </c>
      <c r="Q43" s="27">
        <f t="shared" si="14"/>
        <v>60980.78</v>
      </c>
      <c r="R43" s="82">
        <f t="shared" si="15"/>
        <v>0.99999997280236075</v>
      </c>
    </row>
    <row r="44" spans="1:18" s="4" customFormat="1" ht="39" customHeight="1" x14ac:dyDescent="0.25">
      <c r="A44" s="189" t="s">
        <v>51</v>
      </c>
      <c r="B44" s="105" t="s">
        <v>45</v>
      </c>
      <c r="C44" s="123"/>
      <c r="D44" s="14" t="s">
        <v>37</v>
      </c>
      <c r="E44" s="191"/>
      <c r="F44" s="170">
        <v>529205.69448094617</v>
      </c>
      <c r="G44" s="27">
        <v>171439.698406107</v>
      </c>
      <c r="H44" s="27">
        <v>296785.21441630594</v>
      </c>
      <c r="I44" s="29">
        <v>60980.781658533298</v>
      </c>
      <c r="J44" s="76"/>
      <c r="K44" s="28">
        <f t="shared" si="8"/>
        <v>529205.69000000006</v>
      </c>
      <c r="L44" s="81">
        <f t="shared" si="9"/>
        <v>0.99999999153269481</v>
      </c>
      <c r="M44" s="27">
        <f t="shared" si="10"/>
        <v>171439.7</v>
      </c>
      <c r="N44" s="81">
        <f t="shared" si="11"/>
        <v>1.0000000092971058</v>
      </c>
      <c r="O44" s="27">
        <f t="shared" si="12"/>
        <v>296785.21000000002</v>
      </c>
      <c r="P44" s="81">
        <f t="shared" si="13"/>
        <v>0.99999998511952182</v>
      </c>
      <c r="Q44" s="27">
        <f t="shared" si="14"/>
        <v>60980.78</v>
      </c>
      <c r="R44" s="82">
        <f t="shared" si="15"/>
        <v>0.99999997280236075</v>
      </c>
    </row>
    <row r="45" spans="1:18" s="4" customFormat="1" ht="169.5" customHeight="1" x14ac:dyDescent="0.25">
      <c r="A45" s="189" t="s">
        <v>52</v>
      </c>
      <c r="B45" s="105" t="s">
        <v>1461</v>
      </c>
      <c r="C45" s="123" t="s">
        <v>1453</v>
      </c>
      <c r="D45" s="14"/>
      <c r="E45" s="190" t="s">
        <v>1625</v>
      </c>
      <c r="F45" s="170"/>
      <c r="G45" s="27"/>
      <c r="H45" s="27"/>
      <c r="I45" s="29"/>
      <c r="J45" s="76"/>
      <c r="K45" s="28"/>
      <c r="L45" s="81"/>
      <c r="M45" s="27"/>
      <c r="N45" s="81"/>
      <c r="O45" s="27"/>
      <c r="P45" s="81"/>
      <c r="Q45" s="27"/>
      <c r="R45" s="82"/>
    </row>
    <row r="46" spans="1:18" s="4" customFormat="1" ht="39" customHeight="1" x14ac:dyDescent="0.25">
      <c r="A46" s="189" t="s">
        <v>1073</v>
      </c>
      <c r="B46" s="105" t="s">
        <v>1074</v>
      </c>
      <c r="C46" s="123"/>
      <c r="D46" s="14" t="s">
        <v>54</v>
      </c>
      <c r="E46" s="190"/>
      <c r="F46" s="170">
        <v>162591.3722632</v>
      </c>
      <c r="G46" s="27">
        <v>88967.294999999998</v>
      </c>
      <c r="H46" s="27">
        <v>55101.812623200007</v>
      </c>
      <c r="I46" s="29">
        <v>18522.264640000001</v>
      </c>
      <c r="J46" s="76"/>
      <c r="K46" s="28">
        <f t="shared" si="8"/>
        <v>162591.37</v>
      </c>
      <c r="L46" s="81">
        <f t="shared" si="9"/>
        <v>0.99999998608044216</v>
      </c>
      <c r="M46" s="27">
        <f t="shared" si="10"/>
        <v>88967.3</v>
      </c>
      <c r="N46" s="81">
        <f t="shared" si="11"/>
        <v>1.0000000562004274</v>
      </c>
      <c r="O46" s="27">
        <f t="shared" si="12"/>
        <v>55101.81</v>
      </c>
      <c r="P46" s="81">
        <f t="shared" si="13"/>
        <v>0.99999995239358042</v>
      </c>
      <c r="Q46" s="27">
        <f t="shared" si="14"/>
        <v>18522.259999999998</v>
      </c>
      <c r="R46" s="82">
        <f t="shared" si="15"/>
        <v>0.99999974949067549</v>
      </c>
    </row>
    <row r="47" spans="1:18" s="4" customFormat="1" ht="39" customHeight="1" x14ac:dyDescent="0.25">
      <c r="A47" s="189" t="s">
        <v>53</v>
      </c>
      <c r="B47" s="105" t="s">
        <v>1075</v>
      </c>
      <c r="C47" s="123"/>
      <c r="D47" s="14" t="s">
        <v>54</v>
      </c>
      <c r="E47" s="190"/>
      <c r="F47" s="170">
        <v>164926.83461820002</v>
      </c>
      <c r="G47" s="27">
        <v>89161.445000000007</v>
      </c>
      <c r="H47" s="27">
        <v>57243.124978200001</v>
      </c>
      <c r="I47" s="29">
        <v>18522.264640000001</v>
      </c>
      <c r="J47" s="76"/>
      <c r="K47" s="28">
        <f t="shared" si="8"/>
        <v>164926.83000000002</v>
      </c>
      <c r="L47" s="81">
        <f t="shared" si="9"/>
        <v>0.99999997199849244</v>
      </c>
      <c r="M47" s="27">
        <f t="shared" si="10"/>
        <v>89161.45</v>
      </c>
      <c r="N47" s="81">
        <f t="shared" si="11"/>
        <v>1.0000000560780502</v>
      </c>
      <c r="O47" s="27">
        <f t="shared" si="12"/>
        <v>57243.12</v>
      </c>
      <c r="P47" s="81">
        <f t="shared" si="13"/>
        <v>0.99999991303409796</v>
      </c>
      <c r="Q47" s="27">
        <f t="shared" si="14"/>
        <v>18522.259999999998</v>
      </c>
      <c r="R47" s="82">
        <f t="shared" si="15"/>
        <v>0.99999974949067549</v>
      </c>
    </row>
    <row r="48" spans="1:18" s="4" customFormat="1" ht="39" customHeight="1" x14ac:dyDescent="0.25">
      <c r="A48" s="189" t="s">
        <v>55</v>
      </c>
      <c r="B48" s="105" t="s">
        <v>1076</v>
      </c>
      <c r="C48" s="123"/>
      <c r="D48" s="14" t="s">
        <v>54</v>
      </c>
      <c r="E48" s="191"/>
      <c r="F48" s="170">
        <v>171629.27720220003</v>
      </c>
      <c r="G48" s="27">
        <v>93950.63</v>
      </c>
      <c r="H48" s="27">
        <v>59156.382562200008</v>
      </c>
      <c r="I48" s="29">
        <v>18522.264640000001</v>
      </c>
      <c r="J48" s="76"/>
      <c r="K48" s="28">
        <f t="shared" si="8"/>
        <v>171629.27000000002</v>
      </c>
      <c r="L48" s="81">
        <f t="shared" si="9"/>
        <v>0.99999995803629704</v>
      </c>
      <c r="M48" s="27">
        <f t="shared" si="10"/>
        <v>93950.63</v>
      </c>
      <c r="N48" s="81">
        <f t="shared" si="11"/>
        <v>1</v>
      </c>
      <c r="O48" s="27">
        <f t="shared" si="12"/>
        <v>59156.38</v>
      </c>
      <c r="P48" s="81">
        <f t="shared" si="13"/>
        <v>0.99999995668768271</v>
      </c>
      <c r="Q48" s="27">
        <f t="shared" si="14"/>
        <v>18522.259999999998</v>
      </c>
      <c r="R48" s="82">
        <f t="shared" si="15"/>
        <v>0.99999974949067549</v>
      </c>
    </row>
    <row r="49" spans="1:18" s="4" customFormat="1" ht="39" customHeight="1" x14ac:dyDescent="0.25">
      <c r="A49" s="189" t="s">
        <v>56</v>
      </c>
      <c r="B49" s="105" t="s">
        <v>1627</v>
      </c>
      <c r="C49" s="123"/>
      <c r="D49" s="14" t="s">
        <v>37</v>
      </c>
      <c r="E49" s="191"/>
      <c r="F49" s="170">
        <v>181546.8982789125</v>
      </c>
      <c r="G49" s="27">
        <v>101134.18</v>
      </c>
      <c r="H49" s="27">
        <v>61890.453638912506</v>
      </c>
      <c r="I49" s="29">
        <v>18522.264640000001</v>
      </c>
      <c r="J49" s="76"/>
      <c r="K49" s="28">
        <f t="shared" si="8"/>
        <v>181546.89</v>
      </c>
      <c r="L49" s="81">
        <f t="shared" si="9"/>
        <v>0.99999995439794032</v>
      </c>
      <c r="M49" s="27">
        <f t="shared" si="10"/>
        <v>101134.18</v>
      </c>
      <c r="N49" s="81">
        <f t="shared" si="11"/>
        <v>1</v>
      </c>
      <c r="O49" s="27">
        <f t="shared" si="12"/>
        <v>61890.45</v>
      </c>
      <c r="P49" s="81">
        <f t="shared" si="13"/>
        <v>0.99999994120397739</v>
      </c>
      <c r="Q49" s="27">
        <f t="shared" si="14"/>
        <v>18522.259999999998</v>
      </c>
      <c r="R49" s="82">
        <f t="shared" si="15"/>
        <v>0.99999974949067549</v>
      </c>
    </row>
    <row r="50" spans="1:18" s="4" customFormat="1" ht="39" customHeight="1" x14ac:dyDescent="0.25">
      <c r="A50" s="189" t="s">
        <v>57</v>
      </c>
      <c r="B50" s="105" t="s">
        <v>39</v>
      </c>
      <c r="C50" s="123"/>
      <c r="D50" s="14" t="s">
        <v>37</v>
      </c>
      <c r="E50" s="191"/>
      <c r="F50" s="170">
        <v>216542.59916553748</v>
      </c>
      <c r="G50" s="27">
        <v>113449.81</v>
      </c>
      <c r="H50" s="27">
        <v>82545.054265537488</v>
      </c>
      <c r="I50" s="29">
        <v>20547.734899999999</v>
      </c>
      <c r="J50" s="76"/>
      <c r="K50" s="28">
        <f t="shared" si="8"/>
        <v>216542.59</v>
      </c>
      <c r="L50" s="81">
        <f t="shared" si="9"/>
        <v>0.9999999576732822</v>
      </c>
      <c r="M50" s="27">
        <f t="shared" si="10"/>
        <v>113449.81</v>
      </c>
      <c r="N50" s="81">
        <f t="shared" si="11"/>
        <v>1</v>
      </c>
      <c r="O50" s="27">
        <f t="shared" si="12"/>
        <v>82545.05</v>
      </c>
      <c r="P50" s="81">
        <f t="shared" si="13"/>
        <v>0.99999994832473582</v>
      </c>
      <c r="Q50" s="27">
        <f t="shared" si="14"/>
        <v>20547.73</v>
      </c>
      <c r="R50" s="82">
        <f t="shared" si="15"/>
        <v>0.99999976153089265</v>
      </c>
    </row>
    <row r="51" spans="1:18" s="4" customFormat="1" ht="39" customHeight="1" x14ac:dyDescent="0.25">
      <c r="A51" s="189" t="s">
        <v>58</v>
      </c>
      <c r="B51" s="105" t="s">
        <v>41</v>
      </c>
      <c r="C51" s="123"/>
      <c r="D51" s="14" t="s">
        <v>37</v>
      </c>
      <c r="E51" s="191"/>
      <c r="F51" s="170">
        <v>254607.31429350001</v>
      </c>
      <c r="G51" s="27">
        <v>130780.645</v>
      </c>
      <c r="H51" s="27">
        <v>100381.22353349999</v>
      </c>
      <c r="I51" s="29">
        <v>23445.445759999999</v>
      </c>
      <c r="J51" s="76"/>
      <c r="K51" s="28">
        <f t="shared" si="8"/>
        <v>254607.32</v>
      </c>
      <c r="L51" s="81">
        <f t="shared" si="9"/>
        <v>1.0000000224129459</v>
      </c>
      <c r="M51" s="27">
        <f t="shared" si="10"/>
        <v>130780.65</v>
      </c>
      <c r="N51" s="81">
        <f t="shared" si="11"/>
        <v>1.0000000382319569</v>
      </c>
      <c r="O51" s="27">
        <f t="shared" si="12"/>
        <v>100381.22</v>
      </c>
      <c r="P51" s="81">
        <f t="shared" si="13"/>
        <v>0.99999996479919395</v>
      </c>
      <c r="Q51" s="27">
        <f t="shared" si="14"/>
        <v>23445.45</v>
      </c>
      <c r="R51" s="82">
        <f t="shared" si="15"/>
        <v>1.0000001808453567</v>
      </c>
    </row>
    <row r="52" spans="1:18" s="4" customFormat="1" ht="39" customHeight="1" x14ac:dyDescent="0.25">
      <c r="A52" s="189" t="s">
        <v>59</v>
      </c>
      <c r="B52" s="155" t="s">
        <v>60</v>
      </c>
      <c r="C52" s="123"/>
      <c r="D52" s="14"/>
      <c r="E52" s="178"/>
      <c r="F52" s="170"/>
      <c r="G52" s="27"/>
      <c r="H52" s="27"/>
      <c r="I52" s="29"/>
      <c r="J52" s="76"/>
      <c r="K52" s="28"/>
      <c r="L52" s="81"/>
      <c r="M52" s="27"/>
      <c r="N52" s="81"/>
      <c r="O52" s="27"/>
      <c r="P52" s="81"/>
      <c r="Q52" s="27"/>
      <c r="R52" s="82"/>
    </row>
    <row r="53" spans="1:18" s="4" customFormat="1" ht="107.1" customHeight="1" x14ac:dyDescent="0.25">
      <c r="A53" s="189" t="s">
        <v>61</v>
      </c>
      <c r="B53" s="105" t="s">
        <v>62</v>
      </c>
      <c r="C53" s="123" t="s">
        <v>63</v>
      </c>
      <c r="D53" s="14"/>
      <c r="E53" s="178"/>
      <c r="F53" s="170">
        <v>4660.7884861439998</v>
      </c>
      <c r="G53" s="27">
        <v>2882.0884861439999</v>
      </c>
      <c r="H53" s="27">
        <v>1778.7</v>
      </c>
      <c r="I53" s="29">
        <v>0</v>
      </c>
      <c r="J53" s="76"/>
      <c r="K53" s="28">
        <f t="shared" si="8"/>
        <v>4660.79</v>
      </c>
      <c r="L53" s="81">
        <f t="shared" si="9"/>
        <v>1.0000003248068443</v>
      </c>
      <c r="M53" s="27">
        <f t="shared" si="10"/>
        <v>2882.09</v>
      </c>
      <c r="N53" s="81">
        <f t="shared" si="11"/>
        <v>1.0000005252635398</v>
      </c>
      <c r="O53" s="27">
        <f t="shared" si="12"/>
        <v>1778.7</v>
      </c>
      <c r="P53" s="81">
        <f t="shared" si="13"/>
        <v>1</v>
      </c>
      <c r="Q53" s="27">
        <f t="shared" si="14"/>
        <v>0</v>
      </c>
      <c r="R53" s="82" t="e">
        <f t="shared" si="15"/>
        <v>#DIV/0!</v>
      </c>
    </row>
    <row r="54" spans="1:18" s="4" customFormat="1" ht="72" customHeight="1" x14ac:dyDescent="0.25">
      <c r="A54" s="189" t="s">
        <v>65</v>
      </c>
      <c r="B54" s="105" t="s">
        <v>66</v>
      </c>
      <c r="C54" s="123"/>
      <c r="D54" s="14" t="s">
        <v>64</v>
      </c>
      <c r="E54" s="178"/>
      <c r="F54" s="170">
        <v>9353.6026570560007</v>
      </c>
      <c r="G54" s="27">
        <v>6491.3026570560005</v>
      </c>
      <c r="H54" s="27">
        <v>2862.3</v>
      </c>
      <c r="I54" s="29">
        <v>0</v>
      </c>
      <c r="J54" s="76"/>
      <c r="K54" s="28">
        <f t="shared" si="8"/>
        <v>9353.6</v>
      </c>
      <c r="L54" s="81">
        <f t="shared" si="9"/>
        <v>0.99999971593234205</v>
      </c>
      <c r="M54" s="27">
        <f t="shared" si="10"/>
        <v>6491.3</v>
      </c>
      <c r="N54" s="81">
        <f t="shared" si="11"/>
        <v>0.99999959067445465</v>
      </c>
      <c r="O54" s="27">
        <f t="shared" si="12"/>
        <v>2862.3</v>
      </c>
      <c r="P54" s="81">
        <f t="shared" si="13"/>
        <v>1</v>
      </c>
      <c r="Q54" s="27">
        <f t="shared" si="14"/>
        <v>0</v>
      </c>
      <c r="R54" s="82" t="e">
        <f t="shared" si="15"/>
        <v>#DIV/0!</v>
      </c>
    </row>
    <row r="55" spans="1:18" s="4" customFormat="1" ht="72" customHeight="1" x14ac:dyDescent="0.25">
      <c r="A55" s="189" t="s">
        <v>67</v>
      </c>
      <c r="B55" s="105" t="s">
        <v>68</v>
      </c>
      <c r="C55" s="123"/>
      <c r="D55" s="14" t="s">
        <v>64</v>
      </c>
      <c r="E55" s="178"/>
      <c r="F55" s="170">
        <v>13590.340798944002</v>
      </c>
      <c r="G55" s="27">
        <v>9650.7407989440017</v>
      </c>
      <c r="H55" s="27">
        <v>3939.6000000000004</v>
      </c>
      <c r="I55" s="29">
        <v>0</v>
      </c>
      <c r="J55" s="76"/>
      <c r="K55" s="28">
        <f t="shared" si="8"/>
        <v>13590.34</v>
      </c>
      <c r="L55" s="81">
        <f t="shared" si="9"/>
        <v>0.99999994121236446</v>
      </c>
      <c r="M55" s="27">
        <f t="shared" si="10"/>
        <v>9650.74</v>
      </c>
      <c r="N55" s="81">
        <f t="shared" si="11"/>
        <v>0.99999991721423065</v>
      </c>
      <c r="O55" s="27">
        <f t="shared" si="12"/>
        <v>3939.6</v>
      </c>
      <c r="P55" s="81">
        <f t="shared" si="13"/>
        <v>0.99999999999999989</v>
      </c>
      <c r="Q55" s="27">
        <f t="shared" si="14"/>
        <v>0</v>
      </c>
      <c r="R55" s="82" t="e">
        <f t="shared" si="15"/>
        <v>#DIV/0!</v>
      </c>
    </row>
    <row r="56" spans="1:18" s="4" customFormat="1" ht="72" customHeight="1" x14ac:dyDescent="0.25">
      <c r="A56" s="189" t="s">
        <v>69</v>
      </c>
      <c r="B56" s="105" t="s">
        <v>70</v>
      </c>
      <c r="C56" s="123"/>
      <c r="D56" s="14" t="s">
        <v>64</v>
      </c>
      <c r="E56" s="178"/>
      <c r="F56" s="170">
        <v>17799.197229408001</v>
      </c>
      <c r="G56" s="27">
        <v>12782.297229408001</v>
      </c>
      <c r="H56" s="27">
        <v>5016.9000000000005</v>
      </c>
      <c r="I56" s="29">
        <v>0</v>
      </c>
      <c r="J56" s="76"/>
      <c r="K56" s="28">
        <f t="shared" si="8"/>
        <v>17799.199999999997</v>
      </c>
      <c r="L56" s="81">
        <f t="shared" si="9"/>
        <v>1.0000001556582558</v>
      </c>
      <c r="M56" s="27">
        <f t="shared" si="10"/>
        <v>12782.3</v>
      </c>
      <c r="N56" s="81">
        <f t="shared" si="11"/>
        <v>1.0000002167522746</v>
      </c>
      <c r="O56" s="27">
        <f t="shared" si="12"/>
        <v>5016.8999999999996</v>
      </c>
      <c r="P56" s="81">
        <f t="shared" si="13"/>
        <v>0.99999999999999978</v>
      </c>
      <c r="Q56" s="27">
        <f t="shared" si="14"/>
        <v>0</v>
      </c>
      <c r="R56" s="82" t="e">
        <f t="shared" si="15"/>
        <v>#DIV/0!</v>
      </c>
    </row>
    <row r="57" spans="1:18" s="4" customFormat="1" ht="72" customHeight="1" x14ac:dyDescent="0.25">
      <c r="A57" s="189" t="s">
        <v>71</v>
      </c>
      <c r="B57" s="105" t="s">
        <v>72</v>
      </c>
      <c r="C57" s="123"/>
      <c r="D57" s="14" t="s">
        <v>64</v>
      </c>
      <c r="E57" s="178"/>
      <c r="F57" s="170">
        <v>22027.029432576001</v>
      </c>
      <c r="G57" s="27">
        <v>15930.729432576001</v>
      </c>
      <c r="H57" s="27">
        <v>6096.3</v>
      </c>
      <c r="I57" s="29">
        <v>0</v>
      </c>
      <c r="J57" s="76"/>
      <c r="K57" s="28">
        <f t="shared" si="8"/>
        <v>22027.03</v>
      </c>
      <c r="L57" s="81">
        <f t="shared" si="9"/>
        <v>1.0000000257603505</v>
      </c>
      <c r="M57" s="27">
        <f t="shared" si="10"/>
        <v>15930.73</v>
      </c>
      <c r="N57" s="81">
        <f t="shared" si="11"/>
        <v>1.0000000356182057</v>
      </c>
      <c r="O57" s="27">
        <f t="shared" si="12"/>
        <v>6096.3</v>
      </c>
      <c r="P57" s="81">
        <f t="shared" si="13"/>
        <v>1</v>
      </c>
      <c r="Q57" s="27">
        <f t="shared" si="14"/>
        <v>0</v>
      </c>
      <c r="R57" s="82" t="e">
        <f t="shared" si="15"/>
        <v>#DIV/0!</v>
      </c>
    </row>
    <row r="58" spans="1:18" s="4" customFormat="1" ht="72" customHeight="1" x14ac:dyDescent="0.25">
      <c r="A58" s="189" t="s">
        <v>73</v>
      </c>
      <c r="B58" s="105" t="s">
        <v>74</v>
      </c>
      <c r="C58" s="123"/>
      <c r="D58" s="14" t="s">
        <v>64</v>
      </c>
      <c r="E58" s="178"/>
      <c r="F58" s="170">
        <v>26235.253321536002</v>
      </c>
      <c r="G58" s="27">
        <v>19063.753321536002</v>
      </c>
      <c r="H58" s="27">
        <v>7171.5</v>
      </c>
      <c r="I58" s="29">
        <v>0</v>
      </c>
      <c r="J58" s="76"/>
      <c r="K58" s="28">
        <f t="shared" si="8"/>
        <v>26235.25</v>
      </c>
      <c r="L58" s="81">
        <f t="shared" si="9"/>
        <v>0.99999987339417074</v>
      </c>
      <c r="M58" s="27">
        <f t="shared" si="10"/>
        <v>19063.75</v>
      </c>
      <c r="N58" s="81">
        <f t="shared" si="11"/>
        <v>0.99999982576694391</v>
      </c>
      <c r="O58" s="27">
        <f t="shared" si="12"/>
        <v>7171.5</v>
      </c>
      <c r="P58" s="81">
        <f t="shared" si="13"/>
        <v>1</v>
      </c>
      <c r="Q58" s="27">
        <f t="shared" si="14"/>
        <v>0</v>
      </c>
      <c r="R58" s="82" t="e">
        <f t="shared" si="15"/>
        <v>#DIV/0!</v>
      </c>
    </row>
    <row r="59" spans="1:18" s="4" customFormat="1" ht="72" customHeight="1" x14ac:dyDescent="0.25">
      <c r="A59" s="189" t="s">
        <v>75</v>
      </c>
      <c r="B59" s="105" t="s">
        <v>76</v>
      </c>
      <c r="C59" s="123"/>
      <c r="D59" s="14" t="s">
        <v>64</v>
      </c>
      <c r="E59" s="178"/>
      <c r="F59" s="170">
        <v>30462.769253951999</v>
      </c>
      <c r="G59" s="27">
        <v>22212.919253952001</v>
      </c>
      <c r="H59" s="27">
        <v>8249.85</v>
      </c>
      <c r="I59" s="29">
        <v>0</v>
      </c>
      <c r="J59" s="76"/>
      <c r="K59" s="28">
        <f t="shared" si="8"/>
        <v>30462.769999999997</v>
      </c>
      <c r="L59" s="81">
        <f t="shared" si="9"/>
        <v>1.0000000244904852</v>
      </c>
      <c r="M59" s="27">
        <f t="shared" si="10"/>
        <v>22212.92</v>
      </c>
      <c r="N59" s="81">
        <f t="shared" si="11"/>
        <v>1.0000000335862202</v>
      </c>
      <c r="O59" s="27">
        <f t="shared" si="12"/>
        <v>8249.85</v>
      </c>
      <c r="P59" s="81">
        <f t="shared" si="13"/>
        <v>1</v>
      </c>
      <c r="Q59" s="27">
        <f t="shared" si="14"/>
        <v>0</v>
      </c>
      <c r="R59" s="82" t="e">
        <f t="shared" si="15"/>
        <v>#DIV/0!</v>
      </c>
    </row>
    <row r="60" spans="1:18" s="4" customFormat="1" ht="72" customHeight="1" x14ac:dyDescent="0.25">
      <c r="A60" s="189" t="s">
        <v>77</v>
      </c>
      <c r="B60" s="105" t="s">
        <v>78</v>
      </c>
      <c r="C60" s="123"/>
      <c r="D60" s="14" t="s">
        <v>64</v>
      </c>
      <c r="E60" s="178"/>
      <c r="F60" s="170">
        <v>34676.344330656</v>
      </c>
      <c r="G60" s="27">
        <v>25348.144330656</v>
      </c>
      <c r="H60" s="27">
        <v>9328.2000000000007</v>
      </c>
      <c r="I60" s="29">
        <v>0</v>
      </c>
      <c r="J60" s="76"/>
      <c r="K60" s="28">
        <f t="shared" si="8"/>
        <v>34676.339999999997</v>
      </c>
      <c r="L60" s="81">
        <f t="shared" si="9"/>
        <v>0.99999987511209476</v>
      </c>
      <c r="M60" s="27">
        <f t="shared" si="10"/>
        <v>25348.14</v>
      </c>
      <c r="N60" s="81">
        <f t="shared" si="11"/>
        <v>0.99999982915293739</v>
      </c>
      <c r="O60" s="27">
        <f t="shared" si="12"/>
        <v>9328.2000000000007</v>
      </c>
      <c r="P60" s="81">
        <f t="shared" si="13"/>
        <v>1</v>
      </c>
      <c r="Q60" s="27">
        <f t="shared" si="14"/>
        <v>0</v>
      </c>
      <c r="R60" s="82" t="e">
        <f t="shared" si="15"/>
        <v>#DIV/0!</v>
      </c>
    </row>
    <row r="61" spans="1:18" s="4" customFormat="1" ht="39" customHeight="1" x14ac:dyDescent="0.25">
      <c r="A61" s="189" t="s">
        <v>79</v>
      </c>
      <c r="B61" s="155" t="s">
        <v>80</v>
      </c>
      <c r="C61" s="123"/>
      <c r="D61" s="14"/>
      <c r="E61" s="178"/>
      <c r="F61" s="170"/>
      <c r="G61" s="27"/>
      <c r="H61" s="27"/>
      <c r="I61" s="29"/>
      <c r="J61" s="76"/>
      <c r="K61" s="28"/>
      <c r="L61" s="81"/>
      <c r="M61" s="27"/>
      <c r="N61" s="81"/>
      <c r="O61" s="27"/>
      <c r="P61" s="81"/>
      <c r="Q61" s="27"/>
      <c r="R61" s="82"/>
    </row>
    <row r="62" spans="1:18" s="4" customFormat="1" ht="101.1" customHeight="1" x14ac:dyDescent="0.25">
      <c r="A62" s="189" t="s">
        <v>81</v>
      </c>
      <c r="B62" s="105" t="s">
        <v>62</v>
      </c>
      <c r="C62" s="123" t="s">
        <v>82</v>
      </c>
      <c r="D62" s="14"/>
      <c r="E62" s="178"/>
      <c r="F62" s="170">
        <v>4784.662126272</v>
      </c>
      <c r="G62" s="27">
        <v>3018.5621262720001</v>
      </c>
      <c r="H62" s="27">
        <v>1766.1000000000001</v>
      </c>
      <c r="I62" s="29">
        <v>0</v>
      </c>
      <c r="J62" s="76"/>
      <c r="K62" s="28">
        <f t="shared" si="8"/>
        <v>4784.66</v>
      </c>
      <c r="L62" s="81">
        <f t="shared" si="9"/>
        <v>0.99999955560665643</v>
      </c>
      <c r="M62" s="27">
        <f t="shared" si="10"/>
        <v>3018.56</v>
      </c>
      <c r="N62" s="81">
        <f t="shared" si="11"/>
        <v>0.99999929560104739</v>
      </c>
      <c r="O62" s="27">
        <f t="shared" si="12"/>
        <v>1766.1</v>
      </c>
      <c r="P62" s="81">
        <f t="shared" si="13"/>
        <v>0.99999999999999989</v>
      </c>
      <c r="Q62" s="27">
        <f t="shared" si="14"/>
        <v>0</v>
      </c>
      <c r="R62" s="82" t="e">
        <f t="shared" si="15"/>
        <v>#DIV/0!</v>
      </c>
    </row>
    <row r="63" spans="1:18" s="4" customFormat="1" ht="72" customHeight="1" x14ac:dyDescent="0.25">
      <c r="A63" s="189" t="s">
        <v>83</v>
      </c>
      <c r="B63" s="105" t="s">
        <v>66</v>
      </c>
      <c r="C63" s="123"/>
      <c r="D63" s="14" t="s">
        <v>64</v>
      </c>
      <c r="E63" s="178"/>
      <c r="F63" s="170">
        <v>6785.8030222079997</v>
      </c>
      <c r="G63" s="27">
        <v>3959.2030222080002</v>
      </c>
      <c r="H63" s="27">
        <v>2826.6</v>
      </c>
      <c r="I63" s="29">
        <v>0</v>
      </c>
      <c r="J63" s="76"/>
      <c r="K63" s="28">
        <f t="shared" si="8"/>
        <v>6785.7999999999993</v>
      </c>
      <c r="L63" s="81">
        <f t="shared" si="9"/>
        <v>0.99999955462780299</v>
      </c>
      <c r="M63" s="27">
        <f t="shared" si="10"/>
        <v>3959.2</v>
      </c>
      <c r="N63" s="81">
        <f t="shared" si="11"/>
        <v>0.99999923666253454</v>
      </c>
      <c r="O63" s="27">
        <f t="shared" si="12"/>
        <v>2826.6</v>
      </c>
      <c r="P63" s="81">
        <f t="shared" si="13"/>
        <v>1</v>
      </c>
      <c r="Q63" s="27">
        <f t="shared" si="14"/>
        <v>0</v>
      </c>
      <c r="R63" s="82" t="e">
        <f t="shared" si="15"/>
        <v>#DIV/0!</v>
      </c>
    </row>
    <row r="64" spans="1:18" s="4" customFormat="1" ht="72" customHeight="1" x14ac:dyDescent="0.25">
      <c r="A64" s="189" t="s">
        <v>84</v>
      </c>
      <c r="B64" s="105" t="s">
        <v>68</v>
      </c>
      <c r="C64" s="123"/>
      <c r="D64" s="14" t="s">
        <v>64</v>
      </c>
      <c r="E64" s="178"/>
      <c r="F64" s="170">
        <v>9160.5132931200005</v>
      </c>
      <c r="G64" s="27">
        <v>5275.5132931200005</v>
      </c>
      <c r="H64" s="27">
        <v>3885</v>
      </c>
      <c r="I64" s="29">
        <v>0</v>
      </c>
      <c r="J64" s="76"/>
      <c r="K64" s="28">
        <f t="shared" si="8"/>
        <v>9160.51</v>
      </c>
      <c r="L64" s="81">
        <f t="shared" si="9"/>
        <v>0.99999964050922752</v>
      </c>
      <c r="M64" s="27">
        <f t="shared" si="10"/>
        <v>5275.51</v>
      </c>
      <c r="N64" s="81">
        <f t="shared" si="11"/>
        <v>0.99999937577258979</v>
      </c>
      <c r="O64" s="27">
        <f t="shared" si="12"/>
        <v>3885</v>
      </c>
      <c r="P64" s="81">
        <f t="shared" si="13"/>
        <v>1</v>
      </c>
      <c r="Q64" s="27">
        <f t="shared" si="14"/>
        <v>0</v>
      </c>
      <c r="R64" s="82" t="e">
        <f t="shared" si="15"/>
        <v>#DIV/0!</v>
      </c>
    </row>
    <row r="65" spans="1:18" s="4" customFormat="1" ht="72" customHeight="1" x14ac:dyDescent="0.25">
      <c r="A65" s="189" t="s">
        <v>85</v>
      </c>
      <c r="B65" s="105" t="s">
        <v>70</v>
      </c>
      <c r="C65" s="123"/>
      <c r="D65" s="14" t="s">
        <v>64</v>
      </c>
      <c r="E65" s="178"/>
      <c r="F65" s="170">
        <v>11170.560127776</v>
      </c>
      <c r="G65" s="27">
        <v>6227.1601277760001</v>
      </c>
      <c r="H65" s="27">
        <v>4943.4000000000005</v>
      </c>
      <c r="I65" s="29">
        <v>0</v>
      </c>
      <c r="J65" s="76"/>
      <c r="K65" s="28">
        <f t="shared" si="8"/>
        <v>11170.56</v>
      </c>
      <c r="L65" s="81">
        <f t="shared" si="9"/>
        <v>0.99999998856136141</v>
      </c>
      <c r="M65" s="27">
        <f t="shared" si="10"/>
        <v>6227.16</v>
      </c>
      <c r="N65" s="81">
        <f t="shared" si="11"/>
        <v>0.99999997948085517</v>
      </c>
      <c r="O65" s="27">
        <f t="shared" si="12"/>
        <v>4943.3999999999996</v>
      </c>
      <c r="P65" s="81">
        <f t="shared" si="13"/>
        <v>0.99999999999999978</v>
      </c>
      <c r="Q65" s="27">
        <f t="shared" si="14"/>
        <v>0</v>
      </c>
      <c r="R65" s="82" t="e">
        <f t="shared" si="15"/>
        <v>#DIV/0!</v>
      </c>
    </row>
    <row r="66" spans="1:18" s="4" customFormat="1" ht="72" customHeight="1" x14ac:dyDescent="0.25">
      <c r="A66" s="189" t="s">
        <v>86</v>
      </c>
      <c r="B66" s="105" t="s">
        <v>72</v>
      </c>
      <c r="C66" s="123"/>
      <c r="D66" s="14" t="s">
        <v>64</v>
      </c>
      <c r="E66" s="178"/>
      <c r="F66" s="170">
        <v>15203.814769920002</v>
      </c>
      <c r="G66" s="27">
        <v>9200.9647699200013</v>
      </c>
      <c r="H66" s="27">
        <v>6002.85</v>
      </c>
      <c r="I66" s="29">
        <v>0</v>
      </c>
      <c r="J66" s="76"/>
      <c r="K66" s="28">
        <f t="shared" si="8"/>
        <v>15203.81</v>
      </c>
      <c r="L66" s="81">
        <f t="shared" si="9"/>
        <v>0.99999968626821134</v>
      </c>
      <c r="M66" s="27">
        <f t="shared" si="10"/>
        <v>9200.9599999999991</v>
      </c>
      <c r="N66" s="81">
        <f t="shared" si="11"/>
        <v>0.99999948158479879</v>
      </c>
      <c r="O66" s="27">
        <f t="shared" si="12"/>
        <v>6002.85</v>
      </c>
      <c r="P66" s="81">
        <f t="shared" si="13"/>
        <v>1</v>
      </c>
      <c r="Q66" s="27">
        <f t="shared" si="14"/>
        <v>0</v>
      </c>
      <c r="R66" s="82" t="e">
        <f t="shared" si="15"/>
        <v>#DIV/0!</v>
      </c>
    </row>
    <row r="67" spans="1:18" s="4" customFormat="1" ht="72" customHeight="1" x14ac:dyDescent="0.25">
      <c r="A67" s="189" t="s">
        <v>87</v>
      </c>
      <c r="B67" s="105" t="s">
        <v>88</v>
      </c>
      <c r="C67" s="123"/>
      <c r="D67" s="14" t="s">
        <v>64</v>
      </c>
      <c r="E67" s="178"/>
      <c r="F67" s="170">
        <v>17280.947236896001</v>
      </c>
      <c r="G67" s="27">
        <v>10218.647236896</v>
      </c>
      <c r="H67" s="27">
        <v>7062.3</v>
      </c>
      <c r="I67" s="29">
        <v>0</v>
      </c>
      <c r="J67" s="76"/>
      <c r="K67" s="28">
        <f t="shared" si="8"/>
        <v>17280.95</v>
      </c>
      <c r="L67" s="81">
        <f t="shared" si="9"/>
        <v>1.000000159893087</v>
      </c>
      <c r="M67" s="27">
        <f t="shared" si="10"/>
        <v>10218.65</v>
      </c>
      <c r="N67" s="81">
        <f t="shared" si="11"/>
        <v>1.0000002703982176</v>
      </c>
      <c r="O67" s="27">
        <f t="shared" si="12"/>
        <v>7062.3</v>
      </c>
      <c r="P67" s="81">
        <f t="shared" si="13"/>
        <v>1</v>
      </c>
      <c r="Q67" s="27">
        <f t="shared" si="14"/>
        <v>0</v>
      </c>
      <c r="R67" s="82" t="e">
        <f t="shared" si="15"/>
        <v>#DIV/0!</v>
      </c>
    </row>
    <row r="68" spans="1:18" s="4" customFormat="1" ht="72" customHeight="1" x14ac:dyDescent="0.25">
      <c r="A68" s="189" t="s">
        <v>89</v>
      </c>
      <c r="B68" s="105" t="s">
        <v>90</v>
      </c>
      <c r="C68" s="123"/>
      <c r="D68" s="14" t="s">
        <v>64</v>
      </c>
      <c r="E68" s="178"/>
      <c r="F68" s="170">
        <v>19622.955962400003</v>
      </c>
      <c r="G68" s="27">
        <v>11501.205962400001</v>
      </c>
      <c r="H68" s="27">
        <v>8121.75</v>
      </c>
      <c r="I68" s="29">
        <v>0</v>
      </c>
      <c r="J68" s="76"/>
      <c r="K68" s="28">
        <f t="shared" si="8"/>
        <v>19622.96</v>
      </c>
      <c r="L68" s="81">
        <f t="shared" si="9"/>
        <v>1.0000002057590103</v>
      </c>
      <c r="M68" s="27">
        <f t="shared" si="10"/>
        <v>11501.21</v>
      </c>
      <c r="N68" s="81">
        <f t="shared" si="11"/>
        <v>1.0000003510588378</v>
      </c>
      <c r="O68" s="27">
        <f t="shared" si="12"/>
        <v>8121.75</v>
      </c>
      <c r="P68" s="81">
        <f t="shared" si="13"/>
        <v>1</v>
      </c>
      <c r="Q68" s="27">
        <f t="shared" si="14"/>
        <v>0</v>
      </c>
      <c r="R68" s="82" t="e">
        <f t="shared" si="15"/>
        <v>#DIV/0!</v>
      </c>
    </row>
    <row r="69" spans="1:18" s="4" customFormat="1" ht="72" customHeight="1" x14ac:dyDescent="0.25">
      <c r="A69" s="189" t="s">
        <v>91</v>
      </c>
      <c r="B69" s="105" t="s">
        <v>78</v>
      </c>
      <c r="C69" s="123"/>
      <c r="D69" s="14" t="s">
        <v>64</v>
      </c>
      <c r="E69" s="178"/>
      <c r="F69" s="170">
        <v>21623.464316832</v>
      </c>
      <c r="G69" s="27">
        <v>12443.314316832</v>
      </c>
      <c r="H69" s="27">
        <v>9180.15</v>
      </c>
      <c r="I69" s="29">
        <v>0</v>
      </c>
      <c r="J69" s="76"/>
      <c r="K69" s="28">
        <f t="shared" si="8"/>
        <v>21623.46</v>
      </c>
      <c r="L69" s="81">
        <f t="shared" si="9"/>
        <v>0.99999980036353386</v>
      </c>
      <c r="M69" s="27">
        <f t="shared" si="10"/>
        <v>12443.31</v>
      </c>
      <c r="N69" s="81">
        <f t="shared" si="11"/>
        <v>0.99999965308020911</v>
      </c>
      <c r="O69" s="27">
        <f t="shared" si="12"/>
        <v>9180.15</v>
      </c>
      <c r="P69" s="81">
        <f t="shared" si="13"/>
        <v>1</v>
      </c>
      <c r="Q69" s="27">
        <f t="shared" si="14"/>
        <v>0</v>
      </c>
      <c r="R69" s="82" t="e">
        <f t="shared" si="15"/>
        <v>#DIV/0!</v>
      </c>
    </row>
    <row r="70" spans="1:18" s="4" customFormat="1" ht="39" customHeight="1" x14ac:dyDescent="0.25">
      <c r="A70" s="189" t="s">
        <v>92</v>
      </c>
      <c r="B70" s="155" t="s">
        <v>93</v>
      </c>
      <c r="C70" s="123"/>
      <c r="D70" s="105"/>
      <c r="E70" s="178"/>
      <c r="F70" s="170"/>
      <c r="G70" s="27"/>
      <c r="H70" s="27"/>
      <c r="I70" s="29"/>
      <c r="J70" s="76"/>
      <c r="K70" s="28"/>
      <c r="L70" s="81"/>
      <c r="M70" s="27"/>
      <c r="N70" s="81"/>
      <c r="O70" s="27"/>
      <c r="P70" s="81"/>
      <c r="Q70" s="27"/>
      <c r="R70" s="82"/>
    </row>
    <row r="71" spans="1:18" s="4" customFormat="1" ht="99.75" customHeight="1" x14ac:dyDescent="0.25">
      <c r="A71" s="189" t="s">
        <v>94</v>
      </c>
      <c r="B71" s="105" t="s">
        <v>62</v>
      </c>
      <c r="C71" s="123" t="s">
        <v>1129</v>
      </c>
      <c r="D71" s="14"/>
      <c r="E71" s="178"/>
      <c r="F71" s="170">
        <v>6850.98202752</v>
      </c>
      <c r="G71" s="27">
        <v>3792.3320275200003</v>
      </c>
      <c r="H71" s="27">
        <v>3058.65</v>
      </c>
      <c r="I71" s="29">
        <v>0</v>
      </c>
      <c r="J71" s="76"/>
      <c r="K71" s="28">
        <f t="shared" si="8"/>
        <v>6850.98</v>
      </c>
      <c r="L71" s="81">
        <f t="shared" si="9"/>
        <v>0.9999997040541061</v>
      </c>
      <c r="M71" s="27">
        <f t="shared" si="10"/>
        <v>3792.33</v>
      </c>
      <c r="N71" s="81">
        <f t="shared" si="11"/>
        <v>0.99999946536326834</v>
      </c>
      <c r="O71" s="27">
        <f t="shared" si="12"/>
        <v>3058.65</v>
      </c>
      <c r="P71" s="81">
        <f t="shared" si="13"/>
        <v>1</v>
      </c>
      <c r="Q71" s="27">
        <f t="shared" si="14"/>
        <v>0</v>
      </c>
      <c r="R71" s="82" t="e">
        <f t="shared" si="15"/>
        <v>#DIV/0!</v>
      </c>
    </row>
    <row r="72" spans="1:18" s="4" customFormat="1" ht="72" customHeight="1" x14ac:dyDescent="0.25">
      <c r="A72" s="189" t="s">
        <v>95</v>
      </c>
      <c r="B72" s="105" t="s">
        <v>66</v>
      </c>
      <c r="C72" s="123"/>
      <c r="D72" s="14" t="s">
        <v>64</v>
      </c>
      <c r="E72" s="178"/>
      <c r="F72" s="170">
        <v>11418.828616319999</v>
      </c>
      <c r="G72" s="27">
        <v>7027.7286163199997</v>
      </c>
      <c r="H72" s="27">
        <v>4391.1000000000004</v>
      </c>
      <c r="I72" s="29">
        <v>0</v>
      </c>
      <c r="J72" s="76"/>
      <c r="K72" s="28">
        <f t="shared" si="8"/>
        <v>11418.83</v>
      </c>
      <c r="L72" s="81">
        <f t="shared" si="9"/>
        <v>1.0000001211753016</v>
      </c>
      <c r="M72" s="27">
        <f t="shared" si="10"/>
        <v>7027.73</v>
      </c>
      <c r="N72" s="81">
        <f t="shared" si="11"/>
        <v>1.0000001968886501</v>
      </c>
      <c r="O72" s="27">
        <f t="shared" si="12"/>
        <v>4391.1000000000004</v>
      </c>
      <c r="P72" s="81">
        <f t="shared" si="13"/>
        <v>1</v>
      </c>
      <c r="Q72" s="27">
        <f t="shared" si="14"/>
        <v>0</v>
      </c>
      <c r="R72" s="82" t="e">
        <f t="shared" si="15"/>
        <v>#DIV/0!</v>
      </c>
    </row>
    <row r="73" spans="1:18" s="4" customFormat="1" ht="72" customHeight="1" x14ac:dyDescent="0.25">
      <c r="A73" s="189" t="s">
        <v>96</v>
      </c>
      <c r="B73" s="105" t="s">
        <v>68</v>
      </c>
      <c r="C73" s="123"/>
      <c r="D73" s="14" t="s">
        <v>64</v>
      </c>
      <c r="E73" s="178"/>
      <c r="F73" s="170">
        <v>15967.00743168</v>
      </c>
      <c r="G73" s="27">
        <v>10302.25743168</v>
      </c>
      <c r="H73" s="27">
        <v>5664.75</v>
      </c>
      <c r="I73" s="29">
        <v>0</v>
      </c>
      <c r="J73" s="76"/>
      <c r="K73" s="28">
        <f t="shared" si="8"/>
        <v>15967.01</v>
      </c>
      <c r="L73" s="81">
        <f t="shared" si="9"/>
        <v>1.000000160851682</v>
      </c>
      <c r="M73" s="27">
        <f t="shared" si="10"/>
        <v>10302.26</v>
      </c>
      <c r="N73" s="81">
        <f t="shared" si="11"/>
        <v>1.0000002492968183</v>
      </c>
      <c r="O73" s="27">
        <f t="shared" si="12"/>
        <v>5664.75</v>
      </c>
      <c r="P73" s="81">
        <f t="shared" si="13"/>
        <v>1</v>
      </c>
      <c r="Q73" s="27">
        <f t="shared" si="14"/>
        <v>0</v>
      </c>
      <c r="R73" s="82" t="e">
        <f t="shared" si="15"/>
        <v>#DIV/0!</v>
      </c>
    </row>
    <row r="74" spans="1:18" s="4" customFormat="1" ht="72" customHeight="1" x14ac:dyDescent="0.25">
      <c r="A74" s="189" t="s">
        <v>97</v>
      </c>
      <c r="B74" s="105" t="s">
        <v>70</v>
      </c>
      <c r="C74" s="123"/>
      <c r="D74" s="14" t="s">
        <v>64</v>
      </c>
      <c r="E74" s="178"/>
      <c r="F74" s="170">
        <v>20496.315292800002</v>
      </c>
      <c r="G74" s="27">
        <v>13560.015292800001</v>
      </c>
      <c r="H74" s="27">
        <v>6936.3</v>
      </c>
      <c r="I74" s="29">
        <v>0</v>
      </c>
      <c r="J74" s="76"/>
      <c r="K74" s="28">
        <f t="shared" si="8"/>
        <v>20496.32</v>
      </c>
      <c r="L74" s="81">
        <f t="shared" si="9"/>
        <v>1.0000002296607917</v>
      </c>
      <c r="M74" s="27">
        <f t="shared" si="10"/>
        <v>13560.02</v>
      </c>
      <c r="N74" s="81">
        <f t="shared" si="11"/>
        <v>1.0000003471382515</v>
      </c>
      <c r="O74" s="27">
        <f t="shared" si="12"/>
        <v>6936.3</v>
      </c>
      <c r="P74" s="81">
        <f t="shared" si="13"/>
        <v>1</v>
      </c>
      <c r="Q74" s="27">
        <f t="shared" si="14"/>
        <v>0</v>
      </c>
      <c r="R74" s="82" t="e">
        <f t="shared" si="15"/>
        <v>#DIV/0!</v>
      </c>
    </row>
    <row r="75" spans="1:18" s="4" customFormat="1" ht="72" customHeight="1" x14ac:dyDescent="0.25">
      <c r="A75" s="189" t="s">
        <v>98</v>
      </c>
      <c r="B75" s="105" t="s">
        <v>72</v>
      </c>
      <c r="C75" s="123"/>
      <c r="D75" s="14" t="s">
        <v>64</v>
      </c>
      <c r="E75" s="178"/>
      <c r="F75" s="170">
        <v>25009.207040640002</v>
      </c>
      <c r="G75" s="27">
        <v>16798.207040640002</v>
      </c>
      <c r="H75" s="27">
        <v>8211</v>
      </c>
      <c r="I75" s="29">
        <v>0</v>
      </c>
      <c r="J75" s="76"/>
      <c r="K75" s="28">
        <f t="shared" si="8"/>
        <v>25009.21</v>
      </c>
      <c r="L75" s="81">
        <f t="shared" si="9"/>
        <v>1.0000001183308209</v>
      </c>
      <c r="M75" s="27">
        <f t="shared" si="10"/>
        <v>16798.21</v>
      </c>
      <c r="N75" s="81">
        <f t="shared" si="11"/>
        <v>1.0000001761711825</v>
      </c>
      <c r="O75" s="27">
        <f t="shared" si="12"/>
        <v>8211</v>
      </c>
      <c r="P75" s="81">
        <f t="shared" si="13"/>
        <v>1</v>
      </c>
      <c r="Q75" s="27">
        <f t="shared" si="14"/>
        <v>0</v>
      </c>
      <c r="R75" s="82" t="e">
        <f t="shared" si="15"/>
        <v>#DIV/0!</v>
      </c>
    </row>
    <row r="76" spans="1:18" s="4" customFormat="1" ht="72" customHeight="1" x14ac:dyDescent="0.25">
      <c r="A76" s="189" t="s">
        <v>99</v>
      </c>
      <c r="B76" s="105" t="s">
        <v>88</v>
      </c>
      <c r="C76" s="123"/>
      <c r="D76" s="14" t="s">
        <v>64</v>
      </c>
      <c r="E76" s="178"/>
      <c r="F76" s="170">
        <v>29542.707640320004</v>
      </c>
      <c r="G76" s="27">
        <v>20060.157640320002</v>
      </c>
      <c r="H76" s="27">
        <v>9482.5500000000011</v>
      </c>
      <c r="I76" s="29">
        <v>0</v>
      </c>
      <c r="J76" s="76"/>
      <c r="K76" s="28">
        <f t="shared" ref="K76:K138" si="16">SUM(M76,O76,Q76)</f>
        <v>29542.71</v>
      </c>
      <c r="L76" s="81">
        <f t="shared" ref="L76:L138" si="17">K76/F76</f>
        <v>1.0000000798735182</v>
      </c>
      <c r="M76" s="27">
        <f t="shared" ref="M76:M138" si="18">ROUND(G76-(G76*$M$6*$F$6),2)</f>
        <v>20060.16</v>
      </c>
      <c r="N76" s="81">
        <f t="shared" ref="N76:N138" si="19">M76/G76</f>
        <v>1.0000001176301823</v>
      </c>
      <c r="O76" s="27">
        <f t="shared" ref="O76:O138" si="20">ROUND(H76-(H76*$O$6*$F$6),2)</f>
        <v>9482.5499999999993</v>
      </c>
      <c r="P76" s="81">
        <f t="shared" ref="P76:P138" si="21">O76/H76</f>
        <v>0.99999999999999978</v>
      </c>
      <c r="Q76" s="27">
        <f t="shared" ref="Q76:Q138" si="22">ROUND((I76-(I76*$Q$6*$F$6)),2)</f>
        <v>0</v>
      </c>
      <c r="R76" s="82" t="e">
        <f t="shared" ref="R76:R138" si="23">Q76/I76</f>
        <v>#DIV/0!</v>
      </c>
    </row>
    <row r="77" spans="1:18" s="4" customFormat="1" ht="72" customHeight="1" x14ac:dyDescent="0.25">
      <c r="A77" s="189" t="s">
        <v>100</v>
      </c>
      <c r="B77" s="105" t="s">
        <v>90</v>
      </c>
      <c r="C77" s="123"/>
      <c r="D77" s="14" t="s">
        <v>64</v>
      </c>
      <c r="E77" s="178"/>
      <c r="F77" s="170">
        <v>34086.342506879999</v>
      </c>
      <c r="G77" s="27">
        <v>23331.192506880001</v>
      </c>
      <c r="H77" s="27">
        <v>10755.15</v>
      </c>
      <c r="I77" s="29">
        <v>0</v>
      </c>
      <c r="J77" s="76"/>
      <c r="K77" s="28">
        <f t="shared" si="16"/>
        <v>34086.339999999997</v>
      </c>
      <c r="L77" s="81">
        <f t="shared" si="17"/>
        <v>0.99999992645500169</v>
      </c>
      <c r="M77" s="27">
        <f t="shared" si="18"/>
        <v>23331.19</v>
      </c>
      <c r="N77" s="81">
        <f t="shared" si="19"/>
        <v>0.99999989255242738</v>
      </c>
      <c r="O77" s="27">
        <f t="shared" si="20"/>
        <v>10755.15</v>
      </c>
      <c r="P77" s="81">
        <f t="shared" si="21"/>
        <v>1</v>
      </c>
      <c r="Q77" s="27">
        <f t="shared" si="22"/>
        <v>0</v>
      </c>
      <c r="R77" s="82" t="e">
        <f t="shared" si="23"/>
        <v>#DIV/0!</v>
      </c>
    </row>
    <row r="78" spans="1:18" s="4" customFormat="1" ht="72" customHeight="1" x14ac:dyDescent="0.25">
      <c r="A78" s="189" t="s">
        <v>101</v>
      </c>
      <c r="B78" s="105" t="s">
        <v>78</v>
      </c>
      <c r="C78" s="123"/>
      <c r="D78" s="14" t="s">
        <v>64</v>
      </c>
      <c r="E78" s="178"/>
      <c r="F78" s="170">
        <v>38615.650368000002</v>
      </c>
      <c r="G78" s="27">
        <v>26588.950368000002</v>
      </c>
      <c r="H78" s="27">
        <v>12026.7</v>
      </c>
      <c r="I78" s="29">
        <v>0</v>
      </c>
      <c r="J78" s="76"/>
      <c r="K78" s="28">
        <f t="shared" si="16"/>
        <v>38615.65</v>
      </c>
      <c r="L78" s="81">
        <f t="shared" si="17"/>
        <v>0.99999999047018506</v>
      </c>
      <c r="M78" s="27">
        <f t="shared" si="18"/>
        <v>26588.95</v>
      </c>
      <c r="N78" s="81">
        <f t="shared" si="19"/>
        <v>0.99999998615966423</v>
      </c>
      <c r="O78" s="27">
        <f t="shared" si="20"/>
        <v>12026.7</v>
      </c>
      <c r="P78" s="81">
        <f t="shared" si="21"/>
        <v>1</v>
      </c>
      <c r="Q78" s="27">
        <f t="shared" si="22"/>
        <v>0</v>
      </c>
      <c r="R78" s="82" t="e">
        <f t="shared" si="23"/>
        <v>#DIV/0!</v>
      </c>
    </row>
    <row r="79" spans="1:18" s="4" customFormat="1" ht="82.5" customHeight="1" x14ac:dyDescent="0.25">
      <c r="A79" s="189" t="s">
        <v>102</v>
      </c>
      <c r="B79" s="105" t="s">
        <v>103</v>
      </c>
      <c r="C79" s="119" t="s">
        <v>1454</v>
      </c>
      <c r="D79" s="15" t="s">
        <v>104</v>
      </c>
      <c r="E79" s="177" t="s">
        <v>993</v>
      </c>
      <c r="F79" s="170">
        <v>513.29668788902768</v>
      </c>
      <c r="G79" s="27">
        <v>72.688031639027301</v>
      </c>
      <c r="H79" s="27">
        <v>440.60865625000037</v>
      </c>
      <c r="I79" s="29">
        <v>0</v>
      </c>
      <c r="J79" s="76"/>
      <c r="K79" s="28">
        <f t="shared" si="16"/>
        <v>513.29999999999995</v>
      </c>
      <c r="L79" s="81">
        <f t="shared" si="17"/>
        <v>1.0000064526248666</v>
      </c>
      <c r="M79" s="27">
        <f t="shared" si="18"/>
        <v>72.69</v>
      </c>
      <c r="N79" s="81">
        <f t="shared" si="19"/>
        <v>1.0000270795745643</v>
      </c>
      <c r="O79" s="27">
        <f t="shared" si="20"/>
        <v>440.61</v>
      </c>
      <c r="P79" s="81">
        <f t="shared" si="21"/>
        <v>1.0000030497585115</v>
      </c>
      <c r="Q79" s="27">
        <f t="shared" si="22"/>
        <v>0</v>
      </c>
      <c r="R79" s="82" t="e">
        <f t="shared" si="23"/>
        <v>#DIV/0!</v>
      </c>
    </row>
    <row r="80" spans="1:18" s="4" customFormat="1" ht="243" customHeight="1" x14ac:dyDescent="0.25">
      <c r="A80" s="192" t="s">
        <v>1535</v>
      </c>
      <c r="B80" s="143" t="s">
        <v>1628</v>
      </c>
      <c r="C80" s="162"/>
      <c r="D80" s="156"/>
      <c r="E80" s="184"/>
      <c r="F80" s="170"/>
      <c r="G80" s="27"/>
      <c r="H80" s="27"/>
      <c r="I80" s="29"/>
      <c r="J80" s="76"/>
      <c r="K80" s="28"/>
      <c r="L80" s="81"/>
      <c r="M80" s="27"/>
      <c r="N80" s="81"/>
      <c r="O80" s="27"/>
      <c r="P80" s="81"/>
      <c r="Q80" s="27"/>
      <c r="R80" s="82"/>
    </row>
    <row r="81" spans="1:18" s="4" customFormat="1" ht="48" customHeight="1" x14ac:dyDescent="0.25">
      <c r="A81" s="193" t="s">
        <v>105</v>
      </c>
      <c r="B81" s="116"/>
      <c r="C81" s="163"/>
      <c r="D81" s="99"/>
      <c r="E81" s="194"/>
      <c r="F81" s="170"/>
      <c r="G81" s="27"/>
      <c r="H81" s="27"/>
      <c r="I81" s="29"/>
      <c r="J81" s="76"/>
      <c r="K81" s="28"/>
      <c r="L81" s="81"/>
      <c r="M81" s="27"/>
      <c r="N81" s="81"/>
      <c r="O81" s="27"/>
      <c r="P81" s="81"/>
      <c r="Q81" s="27"/>
      <c r="R81" s="82"/>
    </row>
    <row r="82" spans="1:18" s="4" customFormat="1" ht="33" customHeight="1" x14ac:dyDescent="0.25">
      <c r="A82" s="195" t="s">
        <v>106</v>
      </c>
      <c r="B82" s="117"/>
      <c r="C82" s="164"/>
      <c r="D82" s="98"/>
      <c r="E82" s="196"/>
      <c r="F82" s="170"/>
      <c r="G82" s="27"/>
      <c r="H82" s="27"/>
      <c r="I82" s="29"/>
      <c r="J82" s="76"/>
      <c r="K82" s="28"/>
      <c r="L82" s="81"/>
      <c r="M82" s="27"/>
      <c r="N82" s="81"/>
      <c r="O82" s="27"/>
      <c r="P82" s="81"/>
      <c r="Q82" s="27"/>
      <c r="R82" s="82"/>
    </row>
    <row r="83" spans="1:18" s="4" customFormat="1" ht="409.5" customHeight="1" x14ac:dyDescent="0.25">
      <c r="A83" s="182" t="s">
        <v>107</v>
      </c>
      <c r="B83" s="103" t="s">
        <v>1123</v>
      </c>
      <c r="C83" s="119" t="s">
        <v>1629</v>
      </c>
      <c r="D83" s="115" t="s">
        <v>1130</v>
      </c>
      <c r="E83" s="178" t="s">
        <v>1462</v>
      </c>
      <c r="F83" s="170">
        <v>6949.9999999999991</v>
      </c>
      <c r="G83" s="27">
        <v>0</v>
      </c>
      <c r="H83" s="27">
        <v>0</v>
      </c>
      <c r="I83" s="29">
        <v>6949.9999999999991</v>
      </c>
      <c r="J83" s="76"/>
      <c r="K83" s="28">
        <f t="shared" si="16"/>
        <v>6950</v>
      </c>
      <c r="L83" s="81">
        <f t="shared" si="17"/>
        <v>1.0000000000000002</v>
      </c>
      <c r="M83" s="27"/>
      <c r="N83" s="81"/>
      <c r="O83" s="27"/>
      <c r="P83" s="81"/>
      <c r="Q83" s="27">
        <f t="shared" si="22"/>
        <v>6950</v>
      </c>
      <c r="R83" s="82">
        <f t="shared" si="23"/>
        <v>1.0000000000000002</v>
      </c>
    </row>
    <row r="84" spans="1:18" s="4" customFormat="1" ht="152.25" customHeight="1" x14ac:dyDescent="0.25">
      <c r="A84" s="182" t="s">
        <v>1498</v>
      </c>
      <c r="B84" s="103" t="s">
        <v>1499</v>
      </c>
      <c r="C84" s="119" t="s">
        <v>1500</v>
      </c>
      <c r="D84" s="115" t="s">
        <v>108</v>
      </c>
      <c r="E84" s="177" t="s">
        <v>1630</v>
      </c>
      <c r="F84" s="170">
        <v>10000</v>
      </c>
      <c r="G84" s="27">
        <v>0</v>
      </c>
      <c r="H84" s="27">
        <v>0</v>
      </c>
      <c r="I84" s="29">
        <v>10000</v>
      </c>
      <c r="J84" s="76"/>
      <c r="K84" s="28">
        <f t="shared" ref="K84" si="24">SUM(M84,O84,Q84)</f>
        <v>10000</v>
      </c>
      <c r="L84" s="81">
        <f t="shared" ref="L84" si="25">K84/F84</f>
        <v>1</v>
      </c>
      <c r="M84" s="27"/>
      <c r="N84" s="81"/>
      <c r="O84" s="27"/>
      <c r="P84" s="81"/>
      <c r="Q84" s="27">
        <f t="shared" ref="Q84" si="26">ROUND((I84-(I84*$Q$6*$F$6)),2)</f>
        <v>10000</v>
      </c>
      <c r="R84" s="82">
        <f t="shared" ref="R84" si="27">Q84/I84</f>
        <v>1</v>
      </c>
    </row>
    <row r="85" spans="1:18" s="4" customFormat="1" ht="111.95" customHeight="1" x14ac:dyDescent="0.25">
      <c r="A85" s="182" t="s">
        <v>109</v>
      </c>
      <c r="B85" s="105" t="s">
        <v>1077</v>
      </c>
      <c r="C85" s="123" t="s">
        <v>1537</v>
      </c>
      <c r="D85" s="14" t="s">
        <v>114</v>
      </c>
      <c r="E85" s="178"/>
      <c r="F85" s="170" t="s">
        <v>110</v>
      </c>
      <c r="G85" s="27"/>
      <c r="H85" s="27"/>
      <c r="I85" s="29"/>
      <c r="J85" s="76"/>
      <c r="K85" s="28" t="str">
        <f>F85</f>
        <v>Стоимость определяется на основании предоставления подтверждающих документов</v>
      </c>
      <c r="L85" s="81"/>
      <c r="M85" s="27"/>
      <c r="N85" s="81"/>
      <c r="O85" s="27"/>
      <c r="P85" s="81"/>
      <c r="Q85" s="27"/>
      <c r="R85" s="82"/>
    </row>
    <row r="86" spans="1:18" s="4" customFormat="1" ht="111.95" customHeight="1" x14ac:dyDescent="0.25">
      <c r="A86" s="182" t="s">
        <v>1501</v>
      </c>
      <c r="B86" s="105" t="s">
        <v>1502</v>
      </c>
      <c r="C86" s="123" t="s">
        <v>1538</v>
      </c>
      <c r="D86" s="14" t="s">
        <v>114</v>
      </c>
      <c r="E86" s="178" t="s">
        <v>1861</v>
      </c>
      <c r="F86" s="170" t="s">
        <v>110</v>
      </c>
      <c r="G86" s="27">
        <v>0</v>
      </c>
      <c r="H86" s="27">
        <v>0</v>
      </c>
      <c r="I86" s="29">
        <v>0</v>
      </c>
      <c r="J86" s="76"/>
      <c r="K86" s="28" t="str">
        <f t="shared" ref="K86:K90" si="28">F86</f>
        <v>Стоимость определяется на основании предоставления подтверждающих документов</v>
      </c>
      <c r="L86" s="81"/>
      <c r="M86" s="27"/>
      <c r="N86" s="81"/>
      <c r="O86" s="27"/>
      <c r="P86" s="81"/>
      <c r="Q86" s="27"/>
      <c r="R86" s="82"/>
    </row>
    <row r="87" spans="1:18" s="4" customFormat="1" ht="111.95" customHeight="1" x14ac:dyDescent="0.25">
      <c r="A87" s="182" t="s">
        <v>1503</v>
      </c>
      <c r="B87" s="105" t="s">
        <v>1504</v>
      </c>
      <c r="C87" s="123" t="s">
        <v>1631</v>
      </c>
      <c r="D87" s="14" t="s">
        <v>114</v>
      </c>
      <c r="E87" s="178" t="s">
        <v>1861</v>
      </c>
      <c r="F87" s="170" t="s">
        <v>110</v>
      </c>
      <c r="G87" s="27">
        <v>0</v>
      </c>
      <c r="H87" s="27">
        <v>0</v>
      </c>
      <c r="I87" s="29">
        <v>0</v>
      </c>
      <c r="J87" s="76"/>
      <c r="K87" s="28" t="str">
        <f t="shared" si="28"/>
        <v>Стоимость определяется на основании предоставления подтверждающих документов</v>
      </c>
      <c r="L87" s="81"/>
      <c r="M87" s="27"/>
      <c r="N87" s="81"/>
      <c r="O87" s="27"/>
      <c r="P87" s="81"/>
      <c r="Q87" s="27"/>
      <c r="R87" s="82"/>
    </row>
    <row r="88" spans="1:18" s="4" customFormat="1" ht="120.95" customHeight="1" x14ac:dyDescent="0.25">
      <c r="A88" s="182" t="s">
        <v>111</v>
      </c>
      <c r="B88" s="105" t="s">
        <v>1257</v>
      </c>
      <c r="C88" s="123" t="s">
        <v>1539</v>
      </c>
      <c r="D88" s="14" t="s">
        <v>112</v>
      </c>
      <c r="E88" s="178" t="s">
        <v>1632</v>
      </c>
      <c r="F88" s="170" t="s">
        <v>110</v>
      </c>
      <c r="G88" s="27"/>
      <c r="H88" s="27"/>
      <c r="I88" s="29"/>
      <c r="J88" s="76"/>
      <c r="K88" s="28" t="str">
        <f t="shared" si="28"/>
        <v>Стоимость определяется на основании предоставления подтверждающих документов</v>
      </c>
      <c r="L88" s="81"/>
      <c r="M88" s="27"/>
      <c r="N88" s="81"/>
      <c r="O88" s="27"/>
      <c r="P88" s="81"/>
      <c r="Q88" s="27"/>
      <c r="R88" s="82"/>
    </row>
    <row r="89" spans="1:18" s="4" customFormat="1" ht="140.1" customHeight="1" x14ac:dyDescent="0.25">
      <c r="A89" s="182" t="s">
        <v>113</v>
      </c>
      <c r="B89" s="105" t="s">
        <v>1258</v>
      </c>
      <c r="C89" s="123" t="s">
        <v>1296</v>
      </c>
      <c r="D89" s="14" t="s">
        <v>114</v>
      </c>
      <c r="E89" s="178" t="s">
        <v>1540</v>
      </c>
      <c r="F89" s="170" t="s">
        <v>110</v>
      </c>
      <c r="G89" s="27"/>
      <c r="H89" s="27"/>
      <c r="I89" s="29"/>
      <c r="J89" s="76"/>
      <c r="K89" s="28" t="str">
        <f t="shared" si="28"/>
        <v>Стоимость определяется на основании предоставления подтверждающих документов</v>
      </c>
      <c r="L89" s="81"/>
      <c r="M89" s="27"/>
      <c r="N89" s="81"/>
      <c r="O89" s="27"/>
      <c r="P89" s="81"/>
      <c r="Q89" s="27"/>
      <c r="R89" s="82"/>
    </row>
    <row r="90" spans="1:18" s="4" customFormat="1" ht="276" customHeight="1" x14ac:dyDescent="0.25">
      <c r="A90" s="182" t="s">
        <v>115</v>
      </c>
      <c r="B90" s="105" t="s">
        <v>1633</v>
      </c>
      <c r="C90" s="123" t="s">
        <v>1634</v>
      </c>
      <c r="D90" s="14" t="s">
        <v>1028</v>
      </c>
      <c r="E90" s="178" t="s">
        <v>1635</v>
      </c>
      <c r="F90" s="170" t="s">
        <v>110</v>
      </c>
      <c r="G90" s="27"/>
      <c r="H90" s="27"/>
      <c r="I90" s="29"/>
      <c r="J90" s="76"/>
      <c r="K90" s="28" t="str">
        <f t="shared" si="28"/>
        <v>Стоимость определяется на основании предоставления подтверждающих документов</v>
      </c>
      <c r="L90" s="81"/>
      <c r="M90" s="27"/>
      <c r="N90" s="81"/>
      <c r="O90" s="27"/>
      <c r="P90" s="81"/>
      <c r="Q90" s="27"/>
      <c r="R90" s="82"/>
    </row>
    <row r="91" spans="1:18" s="4" customFormat="1" ht="78" customHeight="1" x14ac:dyDescent="0.25">
      <c r="A91" s="182" t="s">
        <v>1131</v>
      </c>
      <c r="B91" s="105" t="s">
        <v>1259</v>
      </c>
      <c r="C91" s="123" t="s">
        <v>1260</v>
      </c>
      <c r="D91" s="14" t="s">
        <v>112</v>
      </c>
      <c r="E91" s="178" t="s">
        <v>1636</v>
      </c>
      <c r="F91" s="170">
        <v>830.42</v>
      </c>
      <c r="G91" s="27">
        <v>830.42</v>
      </c>
      <c r="H91" s="27">
        <v>0</v>
      </c>
      <c r="I91" s="29">
        <v>0</v>
      </c>
      <c r="J91" s="76"/>
      <c r="K91" s="28">
        <f t="shared" si="16"/>
        <v>830.42</v>
      </c>
      <c r="L91" s="81">
        <f t="shared" si="17"/>
        <v>1</v>
      </c>
      <c r="M91" s="27">
        <f t="shared" si="18"/>
        <v>830.42</v>
      </c>
      <c r="N91" s="81">
        <f t="shared" si="19"/>
        <v>1</v>
      </c>
      <c r="O91" s="27"/>
      <c r="P91" s="81"/>
      <c r="Q91" s="27"/>
      <c r="R91" s="82"/>
    </row>
    <row r="92" spans="1:18" s="4" customFormat="1" ht="78" customHeight="1" x14ac:dyDescent="0.25">
      <c r="A92" s="182" t="s">
        <v>116</v>
      </c>
      <c r="B92" s="105" t="s">
        <v>1261</v>
      </c>
      <c r="C92" s="123" t="s">
        <v>1262</v>
      </c>
      <c r="D92" s="14" t="s">
        <v>112</v>
      </c>
      <c r="E92" s="178" t="s">
        <v>1636</v>
      </c>
      <c r="F92" s="170">
        <v>916.62</v>
      </c>
      <c r="G92" s="27">
        <v>916.62</v>
      </c>
      <c r="H92" s="27">
        <v>0</v>
      </c>
      <c r="I92" s="29">
        <v>0</v>
      </c>
      <c r="J92" s="76"/>
      <c r="K92" s="28">
        <f t="shared" si="16"/>
        <v>916.62</v>
      </c>
      <c r="L92" s="81">
        <f t="shared" si="17"/>
        <v>1</v>
      </c>
      <c r="M92" s="27">
        <f t="shared" si="18"/>
        <v>916.62</v>
      </c>
      <c r="N92" s="81">
        <f t="shared" si="19"/>
        <v>1</v>
      </c>
      <c r="O92" s="27"/>
      <c r="P92" s="81"/>
      <c r="Q92" s="27"/>
      <c r="R92" s="82"/>
    </row>
    <row r="93" spans="1:18" s="4" customFormat="1" ht="78" customHeight="1" x14ac:dyDescent="0.25">
      <c r="A93" s="182" t="s">
        <v>117</v>
      </c>
      <c r="B93" s="105" t="s">
        <v>1263</v>
      </c>
      <c r="C93" s="123" t="s">
        <v>1637</v>
      </c>
      <c r="D93" s="14" t="s">
        <v>112</v>
      </c>
      <c r="E93" s="178" t="s">
        <v>1636</v>
      </c>
      <c r="F93" s="170">
        <v>1129.32</v>
      </c>
      <c r="G93" s="27">
        <v>1129.32</v>
      </c>
      <c r="H93" s="27">
        <v>0</v>
      </c>
      <c r="I93" s="29">
        <v>0</v>
      </c>
      <c r="J93" s="76"/>
      <c r="K93" s="28">
        <f t="shared" si="16"/>
        <v>1129.32</v>
      </c>
      <c r="L93" s="81">
        <f t="shared" si="17"/>
        <v>1</v>
      </c>
      <c r="M93" s="27">
        <f t="shared" si="18"/>
        <v>1129.32</v>
      </c>
      <c r="N93" s="81">
        <f t="shared" si="19"/>
        <v>1</v>
      </c>
      <c r="O93" s="27"/>
      <c r="P93" s="81"/>
      <c r="Q93" s="27"/>
      <c r="R93" s="82"/>
    </row>
    <row r="94" spans="1:18" s="4" customFormat="1" ht="78" customHeight="1" x14ac:dyDescent="0.25">
      <c r="A94" s="182" t="s">
        <v>118</v>
      </c>
      <c r="B94" s="105" t="s">
        <v>1264</v>
      </c>
      <c r="C94" s="123" t="s">
        <v>1638</v>
      </c>
      <c r="D94" s="14" t="s">
        <v>112</v>
      </c>
      <c r="E94" s="178" t="s">
        <v>1636</v>
      </c>
      <c r="F94" s="170">
        <v>1557.49</v>
      </c>
      <c r="G94" s="27">
        <v>1557.49</v>
      </c>
      <c r="H94" s="27">
        <v>0</v>
      </c>
      <c r="I94" s="29">
        <v>0</v>
      </c>
      <c r="J94" s="76"/>
      <c r="K94" s="28">
        <f t="shared" si="16"/>
        <v>1557.49</v>
      </c>
      <c r="L94" s="81">
        <f t="shared" si="17"/>
        <v>1</v>
      </c>
      <c r="M94" s="27">
        <f t="shared" si="18"/>
        <v>1557.49</v>
      </c>
      <c r="N94" s="81">
        <f t="shared" si="19"/>
        <v>1</v>
      </c>
      <c r="O94" s="27"/>
      <c r="P94" s="81"/>
      <c r="Q94" s="27"/>
      <c r="R94" s="82"/>
    </row>
    <row r="95" spans="1:18" s="4" customFormat="1" ht="78" customHeight="1" x14ac:dyDescent="0.25">
      <c r="A95" s="182" t="s">
        <v>119</v>
      </c>
      <c r="B95" s="105" t="s">
        <v>1265</v>
      </c>
      <c r="C95" s="123" t="s">
        <v>1639</v>
      </c>
      <c r="D95" s="14" t="s">
        <v>112</v>
      </c>
      <c r="E95" s="178" t="s">
        <v>1636</v>
      </c>
      <c r="F95" s="170">
        <v>1970.37</v>
      </c>
      <c r="G95" s="27">
        <v>1970.37</v>
      </c>
      <c r="H95" s="27">
        <v>0</v>
      </c>
      <c r="I95" s="29">
        <v>0</v>
      </c>
      <c r="J95" s="76"/>
      <c r="K95" s="28">
        <f t="shared" si="16"/>
        <v>1970.37</v>
      </c>
      <c r="L95" s="81">
        <f t="shared" si="17"/>
        <v>1</v>
      </c>
      <c r="M95" s="27">
        <f t="shared" si="18"/>
        <v>1970.37</v>
      </c>
      <c r="N95" s="81">
        <f t="shared" si="19"/>
        <v>1</v>
      </c>
      <c r="O95" s="27"/>
      <c r="P95" s="81"/>
      <c r="Q95" s="27"/>
      <c r="R95" s="82"/>
    </row>
    <row r="96" spans="1:18" s="4" customFormat="1" ht="78" customHeight="1" x14ac:dyDescent="0.25">
      <c r="A96" s="182" t="s">
        <v>120</v>
      </c>
      <c r="B96" s="105" t="s">
        <v>1266</v>
      </c>
      <c r="C96" s="123" t="s">
        <v>1640</v>
      </c>
      <c r="D96" s="14" t="s">
        <v>112</v>
      </c>
      <c r="E96" s="178" t="s">
        <v>1636</v>
      </c>
      <c r="F96" s="170">
        <v>3040.58</v>
      </c>
      <c r="G96" s="27">
        <v>3040.58</v>
      </c>
      <c r="H96" s="27">
        <v>0</v>
      </c>
      <c r="I96" s="29">
        <v>0</v>
      </c>
      <c r="J96" s="76"/>
      <c r="K96" s="28">
        <f t="shared" si="16"/>
        <v>3040.58</v>
      </c>
      <c r="L96" s="81">
        <f t="shared" si="17"/>
        <v>1</v>
      </c>
      <c r="M96" s="27">
        <f t="shared" si="18"/>
        <v>3040.58</v>
      </c>
      <c r="N96" s="81">
        <f t="shared" si="19"/>
        <v>1</v>
      </c>
      <c r="O96" s="27"/>
      <c r="P96" s="81"/>
      <c r="Q96" s="27"/>
      <c r="R96" s="82"/>
    </row>
    <row r="97" spans="1:18" s="4" customFormat="1" ht="78" customHeight="1" x14ac:dyDescent="0.25">
      <c r="A97" s="182" t="s">
        <v>1132</v>
      </c>
      <c r="B97" s="105" t="s">
        <v>1267</v>
      </c>
      <c r="C97" s="123" t="s">
        <v>1641</v>
      </c>
      <c r="D97" s="14" t="s">
        <v>112</v>
      </c>
      <c r="E97" s="178" t="s">
        <v>1636</v>
      </c>
      <c r="F97" s="170">
        <v>4046.89</v>
      </c>
      <c r="G97" s="27">
        <v>4046.89</v>
      </c>
      <c r="H97" s="27">
        <v>0</v>
      </c>
      <c r="I97" s="29">
        <v>0</v>
      </c>
      <c r="J97" s="76"/>
      <c r="K97" s="28">
        <f t="shared" si="16"/>
        <v>4046.89</v>
      </c>
      <c r="L97" s="81">
        <f t="shared" si="17"/>
        <v>1</v>
      </c>
      <c r="M97" s="27">
        <f t="shared" si="18"/>
        <v>4046.89</v>
      </c>
      <c r="N97" s="81">
        <f t="shared" si="19"/>
        <v>1</v>
      </c>
      <c r="O97" s="27"/>
      <c r="P97" s="81"/>
      <c r="Q97" s="27"/>
      <c r="R97" s="82"/>
    </row>
    <row r="98" spans="1:18" s="4" customFormat="1" ht="72" customHeight="1" x14ac:dyDescent="0.25">
      <c r="A98" s="197" t="s">
        <v>1642</v>
      </c>
      <c r="B98" s="105" t="s">
        <v>1268</v>
      </c>
      <c r="C98" s="123" t="s">
        <v>1643</v>
      </c>
      <c r="D98" s="14" t="s">
        <v>1644</v>
      </c>
      <c r="E98" s="178" t="s">
        <v>1492</v>
      </c>
      <c r="F98" s="170">
        <v>55.361333333333327</v>
      </c>
      <c r="G98" s="27">
        <v>55.361333333333327</v>
      </c>
      <c r="H98" s="27">
        <v>0</v>
      </c>
      <c r="I98" s="29">
        <v>0</v>
      </c>
      <c r="J98" s="76"/>
      <c r="K98" s="28">
        <f t="shared" si="16"/>
        <v>55.36</v>
      </c>
      <c r="L98" s="81">
        <f t="shared" si="17"/>
        <v>0.99997591580164269</v>
      </c>
      <c r="M98" s="27">
        <f t="shared" si="18"/>
        <v>55.36</v>
      </c>
      <c r="N98" s="81">
        <f t="shared" si="19"/>
        <v>0.99997591580164269</v>
      </c>
      <c r="O98" s="27"/>
      <c r="P98" s="81"/>
      <c r="Q98" s="27"/>
      <c r="R98" s="82"/>
    </row>
    <row r="99" spans="1:18" s="4" customFormat="1" ht="99" customHeight="1" x14ac:dyDescent="0.25">
      <c r="A99" s="182" t="s">
        <v>1645</v>
      </c>
      <c r="B99" s="105" t="s">
        <v>1297</v>
      </c>
      <c r="C99" s="123" t="s">
        <v>1646</v>
      </c>
      <c r="D99" s="14" t="s">
        <v>1028</v>
      </c>
      <c r="E99" s="178" t="s">
        <v>1541</v>
      </c>
      <c r="F99" s="28"/>
      <c r="G99" s="27"/>
      <c r="H99" s="27"/>
      <c r="I99" s="29"/>
      <c r="J99" s="76"/>
      <c r="K99" s="28"/>
      <c r="L99" s="81"/>
      <c r="M99" s="27"/>
      <c r="N99" s="81"/>
      <c r="O99" s="27"/>
      <c r="P99" s="81"/>
      <c r="Q99" s="27"/>
      <c r="R99" s="82"/>
    </row>
    <row r="100" spans="1:18" s="4" customFormat="1" ht="99" customHeight="1" x14ac:dyDescent="0.25">
      <c r="A100" s="182" t="s">
        <v>1647</v>
      </c>
      <c r="B100" s="105" t="s">
        <v>1648</v>
      </c>
      <c r="C100" s="123" t="s">
        <v>1269</v>
      </c>
      <c r="D100" s="14" t="s">
        <v>1028</v>
      </c>
      <c r="E100" s="178" t="s">
        <v>1541</v>
      </c>
      <c r="F100" s="28"/>
      <c r="G100" s="27"/>
      <c r="H100" s="27"/>
      <c r="I100" s="29"/>
      <c r="J100" s="76"/>
      <c r="K100" s="28"/>
      <c r="L100" s="81"/>
      <c r="M100" s="27"/>
      <c r="N100" s="81"/>
      <c r="O100" s="27"/>
      <c r="P100" s="81"/>
      <c r="Q100" s="27"/>
      <c r="R100" s="82"/>
    </row>
    <row r="101" spans="1:18" s="4" customFormat="1" ht="99" customHeight="1" x14ac:dyDescent="0.25">
      <c r="A101" s="182" t="s">
        <v>1649</v>
      </c>
      <c r="B101" s="105" t="s">
        <v>1298</v>
      </c>
      <c r="C101" s="123" t="s">
        <v>1270</v>
      </c>
      <c r="D101" s="14" t="s">
        <v>1028</v>
      </c>
      <c r="E101" s="178" t="s">
        <v>1541</v>
      </c>
      <c r="F101" s="28"/>
      <c r="G101" s="27"/>
      <c r="H101" s="27"/>
      <c r="I101" s="29"/>
      <c r="J101" s="76"/>
      <c r="K101" s="28"/>
      <c r="L101" s="81"/>
      <c r="M101" s="27"/>
      <c r="N101" s="81"/>
      <c r="O101" s="27"/>
      <c r="P101" s="81"/>
      <c r="Q101" s="27"/>
      <c r="R101" s="82"/>
    </row>
    <row r="102" spans="1:18" s="4" customFormat="1" ht="56.1" customHeight="1" x14ac:dyDescent="0.25">
      <c r="A102" s="182" t="s">
        <v>121</v>
      </c>
      <c r="B102" s="103" t="s">
        <v>122</v>
      </c>
      <c r="C102" s="119" t="s">
        <v>1650</v>
      </c>
      <c r="D102" s="115" t="s">
        <v>1496</v>
      </c>
      <c r="E102" s="178" t="s">
        <v>994</v>
      </c>
      <c r="F102" s="170">
        <v>56420.401687359998</v>
      </c>
      <c r="G102" s="27">
        <v>0</v>
      </c>
      <c r="H102" s="27">
        <v>0</v>
      </c>
      <c r="I102" s="29">
        <v>56420.401687359998</v>
      </c>
      <c r="J102" s="76"/>
      <c r="K102" s="28">
        <f t="shared" si="16"/>
        <v>56420.4</v>
      </c>
      <c r="L102" s="81">
        <f t="shared" si="17"/>
        <v>0.99999997009308783</v>
      </c>
      <c r="M102" s="27"/>
      <c r="N102" s="81"/>
      <c r="O102" s="27"/>
      <c r="P102" s="81"/>
      <c r="Q102" s="27">
        <f t="shared" si="22"/>
        <v>56420.4</v>
      </c>
      <c r="R102" s="82">
        <f t="shared" si="23"/>
        <v>0.99999997009308783</v>
      </c>
    </row>
    <row r="103" spans="1:18" s="4" customFormat="1" ht="106.5" customHeight="1" x14ac:dyDescent="0.25">
      <c r="A103" s="182" t="s">
        <v>123</v>
      </c>
      <c r="B103" s="103" t="s">
        <v>124</v>
      </c>
      <c r="C103" s="130" t="s">
        <v>1299</v>
      </c>
      <c r="D103" s="115" t="s">
        <v>108</v>
      </c>
      <c r="E103" s="178"/>
      <c r="F103" s="170" t="s">
        <v>110</v>
      </c>
      <c r="G103" s="27"/>
      <c r="H103" s="27"/>
      <c r="I103" s="29"/>
      <c r="J103" s="76"/>
      <c r="K103" s="28" t="str">
        <f t="shared" ref="K103:K104" si="29">F103</f>
        <v>Стоимость определяется на основании предоставления подтверждающих документов</v>
      </c>
      <c r="L103" s="81"/>
      <c r="M103" s="27"/>
      <c r="N103" s="81"/>
      <c r="O103" s="27"/>
      <c r="P103" s="81"/>
      <c r="Q103" s="27"/>
      <c r="R103" s="82"/>
    </row>
    <row r="104" spans="1:18" s="4" customFormat="1" ht="132.6" customHeight="1" x14ac:dyDescent="0.25">
      <c r="A104" s="182" t="s">
        <v>125</v>
      </c>
      <c r="B104" s="103" t="s">
        <v>126</v>
      </c>
      <c r="C104" s="130" t="s">
        <v>1300</v>
      </c>
      <c r="D104" s="115" t="s">
        <v>108</v>
      </c>
      <c r="E104" s="178"/>
      <c r="F104" s="170" t="s">
        <v>110</v>
      </c>
      <c r="G104" s="27"/>
      <c r="H104" s="27"/>
      <c r="I104" s="29"/>
      <c r="J104" s="76"/>
      <c r="K104" s="28" t="str">
        <f t="shared" si="29"/>
        <v>Стоимость определяется на основании предоставления подтверждающих документов</v>
      </c>
      <c r="L104" s="81"/>
      <c r="M104" s="27"/>
      <c r="N104" s="81"/>
      <c r="O104" s="27"/>
      <c r="P104" s="81"/>
      <c r="Q104" s="27"/>
      <c r="R104" s="82"/>
    </row>
    <row r="105" spans="1:18" s="4" customFormat="1" ht="72" customHeight="1" x14ac:dyDescent="0.25">
      <c r="A105" s="180" t="s">
        <v>1133</v>
      </c>
      <c r="B105" s="103" t="s">
        <v>1651</v>
      </c>
      <c r="C105" s="119" t="s">
        <v>1271</v>
      </c>
      <c r="D105" s="115" t="s">
        <v>1134</v>
      </c>
      <c r="E105" s="198" t="s">
        <v>1652</v>
      </c>
      <c r="F105" s="170">
        <v>771</v>
      </c>
      <c r="G105" s="27">
        <v>771</v>
      </c>
      <c r="H105" s="27">
        <v>0</v>
      </c>
      <c r="I105" s="29">
        <v>0</v>
      </c>
      <c r="J105" s="76"/>
      <c r="K105" s="28">
        <f t="shared" si="16"/>
        <v>771</v>
      </c>
      <c r="L105" s="81">
        <f t="shared" si="17"/>
        <v>1</v>
      </c>
      <c r="M105" s="27">
        <f t="shared" si="18"/>
        <v>771</v>
      </c>
      <c r="N105" s="81">
        <f t="shared" si="19"/>
        <v>1</v>
      </c>
      <c r="O105" s="27"/>
      <c r="P105" s="81"/>
      <c r="Q105" s="27"/>
      <c r="R105" s="82"/>
    </row>
    <row r="106" spans="1:18" s="4" customFormat="1" ht="240.95" customHeight="1" x14ac:dyDescent="0.25">
      <c r="A106" s="189" t="s">
        <v>127</v>
      </c>
      <c r="B106" s="157" t="s">
        <v>1653</v>
      </c>
      <c r="C106" s="145" t="s">
        <v>1505</v>
      </c>
      <c r="D106" s="115"/>
      <c r="E106" s="190" t="s">
        <v>1654</v>
      </c>
      <c r="F106" s="170"/>
      <c r="G106" s="27"/>
      <c r="H106" s="27"/>
      <c r="I106" s="29"/>
      <c r="J106" s="76"/>
      <c r="K106" s="28"/>
      <c r="L106" s="81"/>
      <c r="M106" s="27"/>
      <c r="N106" s="81"/>
      <c r="O106" s="27"/>
      <c r="P106" s="81"/>
      <c r="Q106" s="27"/>
      <c r="R106" s="82"/>
    </row>
    <row r="107" spans="1:18" s="4" customFormat="1" ht="39" customHeight="1" x14ac:dyDescent="0.25">
      <c r="A107" s="189" t="s">
        <v>128</v>
      </c>
      <c r="B107" s="103" t="s">
        <v>129</v>
      </c>
      <c r="C107" s="119"/>
      <c r="D107" s="115" t="s">
        <v>1655</v>
      </c>
      <c r="E107" s="178"/>
      <c r="F107" s="170">
        <v>194938.56659197094</v>
      </c>
      <c r="G107" s="27">
        <v>88844.968634111981</v>
      </c>
      <c r="H107" s="27">
        <v>78182.411581782144</v>
      </c>
      <c r="I107" s="29">
        <v>27911.186376076803</v>
      </c>
      <c r="J107" s="76"/>
      <c r="K107" s="28">
        <f t="shared" si="16"/>
        <v>194938.57</v>
      </c>
      <c r="L107" s="81">
        <f t="shared" si="17"/>
        <v>1.0000000174825798</v>
      </c>
      <c r="M107" s="27">
        <f t="shared" si="18"/>
        <v>88844.97</v>
      </c>
      <c r="N107" s="81">
        <f t="shared" si="19"/>
        <v>1.0000000153738364</v>
      </c>
      <c r="O107" s="27">
        <f t="shared" si="20"/>
        <v>78182.41</v>
      </c>
      <c r="P107" s="81">
        <f t="shared" si="21"/>
        <v>0.99999997976805644</v>
      </c>
      <c r="Q107" s="27">
        <f t="shared" si="22"/>
        <v>27911.19</v>
      </c>
      <c r="R107" s="82">
        <f t="shared" si="23"/>
        <v>1.0000001298376624</v>
      </c>
    </row>
    <row r="108" spans="1:18" s="4" customFormat="1" ht="39" customHeight="1" x14ac:dyDescent="0.25">
      <c r="A108" s="189" t="s">
        <v>130</v>
      </c>
      <c r="B108" s="103" t="s">
        <v>1542</v>
      </c>
      <c r="C108" s="119"/>
      <c r="D108" s="115" t="s">
        <v>1655</v>
      </c>
      <c r="E108" s="178"/>
      <c r="F108" s="170">
        <v>206111.13646378397</v>
      </c>
      <c r="G108" s="27">
        <v>91410.924632832015</v>
      </c>
      <c r="H108" s="27">
        <v>86789.025454875155</v>
      </c>
      <c r="I108" s="29">
        <v>27911.186376076803</v>
      </c>
      <c r="J108" s="76"/>
      <c r="K108" s="28">
        <f t="shared" si="16"/>
        <v>206111.14</v>
      </c>
      <c r="L108" s="81">
        <f t="shared" si="17"/>
        <v>1.0000000171568413</v>
      </c>
      <c r="M108" s="27">
        <f t="shared" si="18"/>
        <v>91410.92</v>
      </c>
      <c r="N108" s="81">
        <f t="shared" si="19"/>
        <v>0.99999994931861769</v>
      </c>
      <c r="O108" s="27">
        <f t="shared" si="20"/>
        <v>86789.03</v>
      </c>
      <c r="P108" s="81">
        <f t="shared" si="21"/>
        <v>1.0000000523698107</v>
      </c>
      <c r="Q108" s="27">
        <f t="shared" si="22"/>
        <v>27911.19</v>
      </c>
      <c r="R108" s="82">
        <f t="shared" si="23"/>
        <v>1.0000001298376624</v>
      </c>
    </row>
    <row r="109" spans="1:18" s="4" customFormat="1" ht="39" customHeight="1" x14ac:dyDescent="0.25">
      <c r="A109" s="189" t="s">
        <v>131</v>
      </c>
      <c r="B109" s="103" t="s">
        <v>132</v>
      </c>
      <c r="C109" s="119"/>
      <c r="D109" s="115" t="s">
        <v>1655</v>
      </c>
      <c r="E109" s="178"/>
      <c r="F109" s="170">
        <v>214579.23967302308</v>
      </c>
      <c r="G109" s="27">
        <v>93000.944256160656</v>
      </c>
      <c r="H109" s="27">
        <v>93667.10904078561</v>
      </c>
      <c r="I109" s="29">
        <v>27911.186376076803</v>
      </c>
      <c r="J109" s="76"/>
      <c r="K109" s="28">
        <f t="shared" si="16"/>
        <v>214579.24</v>
      </c>
      <c r="L109" s="81">
        <f t="shared" si="17"/>
        <v>1.0000000015238049</v>
      </c>
      <c r="M109" s="27">
        <f t="shared" si="18"/>
        <v>93000.94</v>
      </c>
      <c r="N109" s="81">
        <f t="shared" si="19"/>
        <v>0.99999995423529631</v>
      </c>
      <c r="O109" s="27">
        <f t="shared" si="20"/>
        <v>93667.11</v>
      </c>
      <c r="P109" s="81">
        <f t="shared" si="21"/>
        <v>1.0000000102406748</v>
      </c>
      <c r="Q109" s="27">
        <f t="shared" si="22"/>
        <v>27911.19</v>
      </c>
      <c r="R109" s="82">
        <f t="shared" si="23"/>
        <v>1.0000001298376624</v>
      </c>
    </row>
    <row r="110" spans="1:18" s="4" customFormat="1" ht="39" customHeight="1" x14ac:dyDescent="0.25">
      <c r="A110" s="189" t="s">
        <v>133</v>
      </c>
      <c r="B110" s="103" t="s">
        <v>134</v>
      </c>
      <c r="C110" s="119"/>
      <c r="D110" s="115" t="s">
        <v>1655</v>
      </c>
      <c r="E110" s="178"/>
      <c r="F110" s="170">
        <v>224321.49381755429</v>
      </c>
      <c r="G110" s="27">
        <v>94080.31897180021</v>
      </c>
      <c r="H110" s="27">
        <v>102329.98846967728</v>
      </c>
      <c r="I110" s="29">
        <v>27911.186376076803</v>
      </c>
      <c r="J110" s="76"/>
      <c r="K110" s="28">
        <f t="shared" si="16"/>
        <v>224321.5</v>
      </c>
      <c r="L110" s="81">
        <f t="shared" si="17"/>
        <v>1.000000027560648</v>
      </c>
      <c r="M110" s="27">
        <f t="shared" si="18"/>
        <v>94080.320000000007</v>
      </c>
      <c r="N110" s="81">
        <f t="shared" si="19"/>
        <v>1.0000000109289573</v>
      </c>
      <c r="O110" s="27">
        <f t="shared" si="20"/>
        <v>102329.99</v>
      </c>
      <c r="P110" s="81">
        <f t="shared" si="21"/>
        <v>1.0000000149547825</v>
      </c>
      <c r="Q110" s="27">
        <f t="shared" si="22"/>
        <v>27911.19</v>
      </c>
      <c r="R110" s="82">
        <f t="shared" si="23"/>
        <v>1.0000001298376624</v>
      </c>
    </row>
    <row r="111" spans="1:18" s="4" customFormat="1" ht="39" customHeight="1" x14ac:dyDescent="0.25">
      <c r="A111" s="189" t="s">
        <v>135</v>
      </c>
      <c r="B111" s="103" t="s">
        <v>136</v>
      </c>
      <c r="C111" s="119"/>
      <c r="D111" s="115" t="s">
        <v>1655</v>
      </c>
      <c r="E111" s="178"/>
      <c r="F111" s="170">
        <v>247473.0529701029</v>
      </c>
      <c r="G111" s="27">
        <v>98925.918370494357</v>
      </c>
      <c r="H111" s="27">
        <v>120635.94822353176</v>
      </c>
      <c r="I111" s="29">
        <v>27911.186376076803</v>
      </c>
      <c r="J111" s="76"/>
      <c r="K111" s="28">
        <f t="shared" si="16"/>
        <v>247473.06</v>
      </c>
      <c r="L111" s="81">
        <f t="shared" si="17"/>
        <v>1.0000000284067174</v>
      </c>
      <c r="M111" s="27">
        <f t="shared" si="18"/>
        <v>98925.92</v>
      </c>
      <c r="N111" s="81">
        <f t="shared" si="19"/>
        <v>1.0000000164719789</v>
      </c>
      <c r="O111" s="27">
        <f t="shared" si="20"/>
        <v>120635.95</v>
      </c>
      <c r="P111" s="81">
        <f t="shared" si="21"/>
        <v>1.0000000147258612</v>
      </c>
      <c r="Q111" s="27">
        <f t="shared" si="22"/>
        <v>27911.19</v>
      </c>
      <c r="R111" s="82">
        <f t="shared" si="23"/>
        <v>1.0000001298376624</v>
      </c>
    </row>
    <row r="112" spans="1:18" s="4" customFormat="1" ht="39" customHeight="1" x14ac:dyDescent="0.25">
      <c r="A112" s="189" t="s">
        <v>137</v>
      </c>
      <c r="B112" s="103" t="s">
        <v>1029</v>
      </c>
      <c r="C112" s="119"/>
      <c r="D112" s="115" t="s">
        <v>1655</v>
      </c>
      <c r="E112" s="178"/>
      <c r="F112" s="170">
        <v>269473.90752038639</v>
      </c>
      <c r="G112" s="27">
        <v>104362.03656010746</v>
      </c>
      <c r="H112" s="27">
        <v>137200.6845842021</v>
      </c>
      <c r="I112" s="29">
        <v>27911.186376076803</v>
      </c>
      <c r="J112" s="76"/>
      <c r="K112" s="28">
        <f t="shared" si="16"/>
        <v>269473.90999999997</v>
      </c>
      <c r="L112" s="81">
        <f t="shared" si="17"/>
        <v>1.0000000092016834</v>
      </c>
      <c r="M112" s="27">
        <f t="shared" si="18"/>
        <v>104362.04</v>
      </c>
      <c r="N112" s="81">
        <f t="shared" si="19"/>
        <v>1.000000032961148</v>
      </c>
      <c r="O112" s="27">
        <f t="shared" si="20"/>
        <v>137200.68</v>
      </c>
      <c r="P112" s="81">
        <f t="shared" si="21"/>
        <v>0.99999996658761492</v>
      </c>
      <c r="Q112" s="27">
        <f t="shared" si="22"/>
        <v>27911.19</v>
      </c>
      <c r="R112" s="82">
        <f t="shared" si="23"/>
        <v>1.0000001298376624</v>
      </c>
    </row>
    <row r="113" spans="1:18" s="4" customFormat="1" ht="39" customHeight="1" x14ac:dyDescent="0.25">
      <c r="A113" s="189" t="s">
        <v>138</v>
      </c>
      <c r="B113" s="103" t="s">
        <v>1543</v>
      </c>
      <c r="C113" s="119"/>
      <c r="D113" s="115" t="s">
        <v>1655</v>
      </c>
      <c r="E113" s="178"/>
      <c r="F113" s="170">
        <v>306248.45195149968</v>
      </c>
      <c r="G113" s="27">
        <v>110096.87708111978</v>
      </c>
      <c r="H113" s="27">
        <v>168240.38849430313</v>
      </c>
      <c r="I113" s="29">
        <v>27911.186376076803</v>
      </c>
      <c r="J113" s="76"/>
      <c r="K113" s="28">
        <f t="shared" si="16"/>
        <v>306248.46000000002</v>
      </c>
      <c r="L113" s="81">
        <f t="shared" si="17"/>
        <v>1.0000000262809503</v>
      </c>
      <c r="M113" s="27">
        <f t="shared" si="18"/>
        <v>110096.88</v>
      </c>
      <c r="N113" s="81">
        <f t="shared" si="19"/>
        <v>1.0000000265119258</v>
      </c>
      <c r="O113" s="27">
        <f t="shared" si="20"/>
        <v>168240.39</v>
      </c>
      <c r="P113" s="81">
        <f t="shared" si="21"/>
        <v>1.0000000089496754</v>
      </c>
      <c r="Q113" s="27">
        <f t="shared" si="22"/>
        <v>27911.19</v>
      </c>
      <c r="R113" s="82">
        <f t="shared" si="23"/>
        <v>1.0000001298376624</v>
      </c>
    </row>
    <row r="114" spans="1:18" s="4" customFormat="1" ht="39" customHeight="1" x14ac:dyDescent="0.25">
      <c r="A114" s="189" t="s">
        <v>139</v>
      </c>
      <c r="B114" s="103" t="s">
        <v>140</v>
      </c>
      <c r="C114" s="119"/>
      <c r="D114" s="115" t="s">
        <v>1655</v>
      </c>
      <c r="E114" s="178"/>
      <c r="F114" s="170">
        <v>384945.44318946998</v>
      </c>
      <c r="G114" s="27">
        <v>136506.76146287506</v>
      </c>
      <c r="H114" s="27">
        <v>220527.49535051809</v>
      </c>
      <c r="I114" s="29">
        <v>27911.186376076803</v>
      </c>
      <c r="J114" s="76"/>
      <c r="K114" s="28">
        <f t="shared" si="16"/>
        <v>384945.45</v>
      </c>
      <c r="L114" s="81">
        <f t="shared" si="17"/>
        <v>1.0000000176921955</v>
      </c>
      <c r="M114" s="27">
        <f t="shared" si="18"/>
        <v>136506.76</v>
      </c>
      <c r="N114" s="81">
        <f t="shared" si="19"/>
        <v>0.99999998928349754</v>
      </c>
      <c r="O114" s="27">
        <f t="shared" si="20"/>
        <v>220527.5</v>
      </c>
      <c r="P114" s="81">
        <f t="shared" si="21"/>
        <v>1.0000000210834568</v>
      </c>
      <c r="Q114" s="27">
        <f t="shared" si="22"/>
        <v>27911.19</v>
      </c>
      <c r="R114" s="82">
        <f t="shared" si="23"/>
        <v>1.0000001298376624</v>
      </c>
    </row>
    <row r="115" spans="1:18" s="4" customFormat="1" ht="39" customHeight="1" x14ac:dyDescent="0.25">
      <c r="A115" s="189" t="s">
        <v>141</v>
      </c>
      <c r="B115" s="103" t="s">
        <v>142</v>
      </c>
      <c r="C115" s="119"/>
      <c r="D115" s="115" t="s">
        <v>1655</v>
      </c>
      <c r="E115" s="178"/>
      <c r="F115" s="170">
        <v>509615.13943158847</v>
      </c>
      <c r="G115" s="27">
        <v>144007.99977551168</v>
      </c>
      <c r="H115" s="27">
        <v>337695.95328000002</v>
      </c>
      <c r="I115" s="29">
        <v>27911.186376076803</v>
      </c>
      <c r="J115" s="76"/>
      <c r="K115" s="28">
        <f t="shared" si="16"/>
        <v>509615.14</v>
      </c>
      <c r="L115" s="81">
        <f t="shared" si="17"/>
        <v>1.0000000011153742</v>
      </c>
      <c r="M115" s="27">
        <f t="shared" si="18"/>
        <v>144008</v>
      </c>
      <c r="N115" s="81">
        <f t="shared" si="19"/>
        <v>1.0000000015588602</v>
      </c>
      <c r="O115" s="27">
        <f t="shared" si="20"/>
        <v>337695.95</v>
      </c>
      <c r="P115" s="81">
        <f t="shared" si="21"/>
        <v>0.99999999028712083</v>
      </c>
      <c r="Q115" s="27">
        <f t="shared" si="22"/>
        <v>27911.19</v>
      </c>
      <c r="R115" s="82">
        <f t="shared" si="23"/>
        <v>1.0000001298376624</v>
      </c>
    </row>
    <row r="116" spans="1:18" s="4" customFormat="1" ht="39" customHeight="1" x14ac:dyDescent="0.25">
      <c r="A116" s="189" t="s">
        <v>143</v>
      </c>
      <c r="B116" s="103" t="s">
        <v>144</v>
      </c>
      <c r="C116" s="119"/>
      <c r="D116" s="115" t="s">
        <v>1655</v>
      </c>
      <c r="E116" s="178"/>
      <c r="F116" s="170">
        <v>663141.79844754923</v>
      </c>
      <c r="G116" s="27">
        <v>151921.44167147242</v>
      </c>
      <c r="H116" s="27">
        <v>483309.17040000006</v>
      </c>
      <c r="I116" s="29">
        <v>27911.186376076803</v>
      </c>
      <c r="J116" s="76"/>
      <c r="K116" s="28">
        <f t="shared" si="16"/>
        <v>663141.79999999993</v>
      </c>
      <c r="L116" s="81">
        <f t="shared" si="17"/>
        <v>1.000000002341054</v>
      </c>
      <c r="M116" s="27">
        <f t="shared" si="18"/>
        <v>151921.44</v>
      </c>
      <c r="N116" s="81">
        <f t="shared" si="19"/>
        <v>0.99999998899778464</v>
      </c>
      <c r="O116" s="27">
        <f t="shared" si="20"/>
        <v>483309.17</v>
      </c>
      <c r="P116" s="81">
        <f t="shared" si="21"/>
        <v>0.99999999917237226</v>
      </c>
      <c r="Q116" s="27">
        <f t="shared" si="22"/>
        <v>27911.19</v>
      </c>
      <c r="R116" s="82">
        <f t="shared" si="23"/>
        <v>1.0000001298376624</v>
      </c>
    </row>
    <row r="117" spans="1:18" s="4" customFormat="1" ht="39" customHeight="1" x14ac:dyDescent="0.25">
      <c r="A117" s="189" t="s">
        <v>145</v>
      </c>
      <c r="B117" s="103" t="s">
        <v>146</v>
      </c>
      <c r="C117" s="119"/>
      <c r="D117" s="115" t="s">
        <v>1655</v>
      </c>
      <c r="E117" s="178"/>
      <c r="F117" s="170">
        <v>706386.23105281801</v>
      </c>
      <c r="G117" s="27">
        <v>160269.73831674122</v>
      </c>
      <c r="H117" s="27">
        <v>518205.30636000005</v>
      </c>
      <c r="I117" s="29">
        <v>27911.186376076803</v>
      </c>
      <c r="J117" s="76"/>
      <c r="K117" s="28">
        <f t="shared" si="16"/>
        <v>706386.24</v>
      </c>
      <c r="L117" s="81">
        <f t="shared" si="17"/>
        <v>1.000000012666133</v>
      </c>
      <c r="M117" s="27">
        <f t="shared" si="18"/>
        <v>160269.74</v>
      </c>
      <c r="N117" s="81">
        <f t="shared" si="19"/>
        <v>1.0000000105026612</v>
      </c>
      <c r="O117" s="27">
        <f t="shared" si="20"/>
        <v>518205.31</v>
      </c>
      <c r="P117" s="81">
        <f t="shared" si="21"/>
        <v>1.000000007024243</v>
      </c>
      <c r="Q117" s="27">
        <f t="shared" si="22"/>
        <v>27911.19</v>
      </c>
      <c r="R117" s="82">
        <f t="shared" si="23"/>
        <v>1.0000001298376624</v>
      </c>
    </row>
    <row r="118" spans="1:18" s="4" customFormat="1" ht="297.60000000000002" customHeight="1" x14ac:dyDescent="0.25">
      <c r="A118" s="189" t="s">
        <v>147</v>
      </c>
      <c r="B118" s="157" t="s">
        <v>1656</v>
      </c>
      <c r="C118" s="145" t="s">
        <v>1544</v>
      </c>
      <c r="D118" s="115"/>
      <c r="E118" s="190" t="s">
        <v>1657</v>
      </c>
      <c r="F118" s="170"/>
      <c r="G118" s="27"/>
      <c r="H118" s="27"/>
      <c r="I118" s="29"/>
      <c r="J118" s="76"/>
      <c r="K118" s="28"/>
      <c r="L118" s="81"/>
      <c r="M118" s="27"/>
      <c r="N118" s="81"/>
      <c r="O118" s="27"/>
      <c r="P118" s="81"/>
      <c r="Q118" s="27"/>
      <c r="R118" s="82"/>
    </row>
    <row r="119" spans="1:18" s="4" customFormat="1" ht="39" customHeight="1" x14ac:dyDescent="0.25">
      <c r="A119" s="189" t="s">
        <v>148</v>
      </c>
      <c r="B119" s="103" t="s">
        <v>129</v>
      </c>
      <c r="C119" s="124"/>
      <c r="D119" s="115" t="s">
        <v>1655</v>
      </c>
      <c r="E119" s="178"/>
      <c r="F119" s="170">
        <v>400527.60476950108</v>
      </c>
      <c r="G119" s="27">
        <v>199601.01941144324</v>
      </c>
      <c r="H119" s="27">
        <v>127101.2389110025</v>
      </c>
      <c r="I119" s="29">
        <v>73825.346447055359</v>
      </c>
      <c r="J119" s="76"/>
      <c r="K119" s="28">
        <f t="shared" si="16"/>
        <v>400527.61</v>
      </c>
      <c r="L119" s="81">
        <f t="shared" si="17"/>
        <v>1.0000000130590223</v>
      </c>
      <c r="M119" s="27">
        <f t="shared" si="18"/>
        <v>199601.02</v>
      </c>
      <c r="N119" s="81">
        <f t="shared" si="19"/>
        <v>1.000000002948666</v>
      </c>
      <c r="O119" s="27">
        <f t="shared" si="20"/>
        <v>127101.24</v>
      </c>
      <c r="P119" s="81">
        <f t="shared" si="21"/>
        <v>1.0000000085679535</v>
      </c>
      <c r="Q119" s="27">
        <f t="shared" si="22"/>
        <v>73825.350000000006</v>
      </c>
      <c r="R119" s="82">
        <f t="shared" si="23"/>
        <v>1.0000000481263525</v>
      </c>
    </row>
    <row r="120" spans="1:18" s="4" customFormat="1" ht="39" customHeight="1" x14ac:dyDescent="0.25">
      <c r="A120" s="189" t="s">
        <v>149</v>
      </c>
      <c r="B120" s="103" t="s">
        <v>39</v>
      </c>
      <c r="C120" s="124"/>
      <c r="D120" s="115" t="s">
        <v>1655</v>
      </c>
      <c r="E120" s="178"/>
      <c r="F120" s="170">
        <v>418394.8923672525</v>
      </c>
      <c r="G120" s="27">
        <v>208787.4568875313</v>
      </c>
      <c r="H120" s="27">
        <v>135782.08903266583</v>
      </c>
      <c r="I120" s="29">
        <v>73825.346447055359</v>
      </c>
      <c r="J120" s="76"/>
      <c r="K120" s="28">
        <f t="shared" si="16"/>
        <v>418394.9</v>
      </c>
      <c r="L120" s="81">
        <f t="shared" si="17"/>
        <v>1.0000000182429272</v>
      </c>
      <c r="M120" s="27">
        <f t="shared" si="18"/>
        <v>208787.46</v>
      </c>
      <c r="N120" s="81">
        <f t="shared" si="19"/>
        <v>1.0000000149073547</v>
      </c>
      <c r="O120" s="27">
        <f t="shared" si="20"/>
        <v>135782.09</v>
      </c>
      <c r="P120" s="81">
        <f t="shared" si="21"/>
        <v>1.0000000071241661</v>
      </c>
      <c r="Q120" s="27">
        <f t="shared" si="22"/>
        <v>73825.350000000006</v>
      </c>
      <c r="R120" s="82">
        <f t="shared" si="23"/>
        <v>1.0000000481263525</v>
      </c>
    </row>
    <row r="121" spans="1:18" s="4" customFormat="1" ht="39" customHeight="1" x14ac:dyDescent="0.25">
      <c r="A121" s="189" t="s">
        <v>150</v>
      </c>
      <c r="B121" s="103" t="s">
        <v>132</v>
      </c>
      <c r="C121" s="124"/>
      <c r="D121" s="115" t="s">
        <v>1655</v>
      </c>
      <c r="E121" s="178"/>
      <c r="F121" s="170">
        <v>430854.13631748792</v>
      </c>
      <c r="G121" s="27">
        <v>209556.45299535326</v>
      </c>
      <c r="H121" s="27">
        <v>147472.33687507932</v>
      </c>
      <c r="I121" s="29">
        <v>73825.346447055359</v>
      </c>
      <c r="J121" s="76"/>
      <c r="K121" s="28">
        <f t="shared" si="16"/>
        <v>430854.14</v>
      </c>
      <c r="L121" s="81">
        <f t="shared" si="17"/>
        <v>1.0000000085470042</v>
      </c>
      <c r="M121" s="27">
        <f t="shared" si="18"/>
        <v>209556.45</v>
      </c>
      <c r="N121" s="81">
        <f t="shared" si="19"/>
        <v>0.99999998570622284</v>
      </c>
      <c r="O121" s="27">
        <f t="shared" si="20"/>
        <v>147472.34</v>
      </c>
      <c r="P121" s="81">
        <f t="shared" si="21"/>
        <v>1.000000021189877</v>
      </c>
      <c r="Q121" s="27">
        <f t="shared" si="22"/>
        <v>73825.350000000006</v>
      </c>
      <c r="R121" s="82">
        <f t="shared" si="23"/>
        <v>1.0000000481263525</v>
      </c>
    </row>
    <row r="122" spans="1:18" s="4" customFormat="1" ht="39" customHeight="1" x14ac:dyDescent="0.25">
      <c r="A122" s="189" t="s">
        <v>151</v>
      </c>
      <c r="B122" s="103" t="s">
        <v>134</v>
      </c>
      <c r="C122" s="124"/>
      <c r="D122" s="115" t="s">
        <v>1655</v>
      </c>
      <c r="E122" s="178"/>
      <c r="F122" s="170">
        <v>441892.21361103747</v>
      </c>
      <c r="G122" s="27">
        <v>210531.79601438355</v>
      </c>
      <c r="H122" s="27">
        <v>157535.07114959857</v>
      </c>
      <c r="I122" s="29">
        <v>73825.346447055359</v>
      </c>
      <c r="J122" s="76"/>
      <c r="K122" s="28">
        <f t="shared" si="16"/>
        <v>441892.22</v>
      </c>
      <c r="L122" s="81">
        <f t="shared" si="17"/>
        <v>1.000000014458192</v>
      </c>
      <c r="M122" s="27">
        <f t="shared" si="18"/>
        <v>210531.8</v>
      </c>
      <c r="N122" s="81">
        <f t="shared" si="19"/>
        <v>1.0000000189311853</v>
      </c>
      <c r="O122" s="27">
        <f t="shared" si="20"/>
        <v>157535.07</v>
      </c>
      <c r="P122" s="81">
        <f t="shared" si="21"/>
        <v>0.99999999270258644</v>
      </c>
      <c r="Q122" s="27">
        <f t="shared" si="22"/>
        <v>73825.350000000006</v>
      </c>
      <c r="R122" s="82">
        <f t="shared" si="23"/>
        <v>1.0000000481263525</v>
      </c>
    </row>
    <row r="123" spans="1:18" s="4" customFormat="1" ht="39" customHeight="1" x14ac:dyDescent="0.25">
      <c r="A123" s="189" t="s">
        <v>152</v>
      </c>
      <c r="B123" s="103" t="s">
        <v>136</v>
      </c>
      <c r="C123" s="124"/>
      <c r="D123" s="115" t="s">
        <v>1655</v>
      </c>
      <c r="E123" s="178"/>
      <c r="F123" s="170">
        <v>466236.37142664369</v>
      </c>
      <c r="G123" s="27">
        <v>213122.87679767294</v>
      </c>
      <c r="H123" s="27">
        <v>179288.14818191537</v>
      </c>
      <c r="I123" s="29">
        <v>73825.346447055359</v>
      </c>
      <c r="J123" s="76"/>
      <c r="K123" s="28">
        <f t="shared" si="16"/>
        <v>466236.38</v>
      </c>
      <c r="L123" s="81">
        <f t="shared" si="17"/>
        <v>1.000000018388433</v>
      </c>
      <c r="M123" s="27">
        <f t="shared" si="18"/>
        <v>213122.88</v>
      </c>
      <c r="N123" s="81">
        <f t="shared" si="19"/>
        <v>1.0000000150257311</v>
      </c>
      <c r="O123" s="27">
        <f t="shared" si="20"/>
        <v>179288.15</v>
      </c>
      <c r="P123" s="81">
        <f t="shared" si="21"/>
        <v>1.0000000101405735</v>
      </c>
      <c r="Q123" s="27">
        <f t="shared" si="22"/>
        <v>73825.350000000006</v>
      </c>
      <c r="R123" s="82">
        <f t="shared" si="23"/>
        <v>1.0000000481263525</v>
      </c>
    </row>
    <row r="124" spans="1:18" s="4" customFormat="1" ht="39" customHeight="1" x14ac:dyDescent="0.25">
      <c r="A124" s="189" t="s">
        <v>153</v>
      </c>
      <c r="B124" s="103" t="s">
        <v>1029</v>
      </c>
      <c r="C124" s="119"/>
      <c r="D124" s="115" t="s">
        <v>1655</v>
      </c>
      <c r="E124" s="178"/>
      <c r="F124" s="170">
        <v>500733.04672617093</v>
      </c>
      <c r="G124" s="27">
        <v>215745.84682407256</v>
      </c>
      <c r="H124" s="27">
        <v>211161.85345504305</v>
      </c>
      <c r="I124" s="29">
        <v>73825.346447055359</v>
      </c>
      <c r="J124" s="76"/>
      <c r="K124" s="28">
        <f t="shared" si="16"/>
        <v>500733.05000000005</v>
      </c>
      <c r="L124" s="81">
        <f t="shared" si="17"/>
        <v>1.0000000065380727</v>
      </c>
      <c r="M124" s="27">
        <f t="shared" si="18"/>
        <v>215745.85</v>
      </c>
      <c r="N124" s="81">
        <f t="shared" si="19"/>
        <v>1.0000000147206887</v>
      </c>
      <c r="O124" s="27">
        <f t="shared" si="20"/>
        <v>211161.85</v>
      </c>
      <c r="P124" s="81">
        <f t="shared" si="21"/>
        <v>0.9999999836379394</v>
      </c>
      <c r="Q124" s="27">
        <f t="shared" si="22"/>
        <v>73825.350000000006</v>
      </c>
      <c r="R124" s="82">
        <f t="shared" si="23"/>
        <v>1.0000000481263525</v>
      </c>
    </row>
    <row r="125" spans="1:18" s="4" customFormat="1" ht="39" customHeight="1" x14ac:dyDescent="0.25">
      <c r="A125" s="189" t="s">
        <v>154</v>
      </c>
      <c r="B125" s="103" t="s">
        <v>1543</v>
      </c>
      <c r="C125" s="119"/>
      <c r="D125" s="115" t="s">
        <v>1655</v>
      </c>
      <c r="E125" s="178"/>
      <c r="F125" s="170">
        <v>511575.26186610013</v>
      </c>
      <c r="G125" s="27">
        <v>218401.09856448983</v>
      </c>
      <c r="H125" s="27">
        <v>219348.81685455499</v>
      </c>
      <c r="I125" s="29">
        <v>73825.346447055359</v>
      </c>
      <c r="J125" s="76"/>
      <c r="K125" s="28">
        <f t="shared" si="16"/>
        <v>511575.27</v>
      </c>
      <c r="L125" s="81">
        <f t="shared" si="17"/>
        <v>1.0000000158997131</v>
      </c>
      <c r="M125" s="27">
        <f t="shared" si="18"/>
        <v>218401.1</v>
      </c>
      <c r="N125" s="81">
        <f t="shared" si="19"/>
        <v>1.0000000065728156</v>
      </c>
      <c r="O125" s="27">
        <f t="shared" si="20"/>
        <v>219348.82</v>
      </c>
      <c r="P125" s="81">
        <f t="shared" si="21"/>
        <v>1.0000000143399224</v>
      </c>
      <c r="Q125" s="27">
        <f t="shared" si="22"/>
        <v>73825.350000000006</v>
      </c>
      <c r="R125" s="82">
        <f t="shared" si="23"/>
        <v>1.0000000481263525</v>
      </c>
    </row>
    <row r="126" spans="1:18" s="4" customFormat="1" ht="39" customHeight="1" x14ac:dyDescent="0.25">
      <c r="A126" s="189" t="s">
        <v>155</v>
      </c>
      <c r="B126" s="103" t="s">
        <v>140</v>
      </c>
      <c r="C126" s="119"/>
      <c r="D126" s="115" t="s">
        <v>1655</v>
      </c>
      <c r="E126" s="178"/>
      <c r="F126" s="170">
        <v>568723.50773098809</v>
      </c>
      <c r="G126" s="27">
        <v>221089.02932009447</v>
      </c>
      <c r="H126" s="27">
        <v>273809.13196383824</v>
      </c>
      <c r="I126" s="29">
        <v>73825.346447055359</v>
      </c>
      <c r="J126" s="76"/>
      <c r="K126" s="28">
        <f t="shared" si="16"/>
        <v>568723.51</v>
      </c>
      <c r="L126" s="81">
        <f t="shared" si="17"/>
        <v>1.0000000039896573</v>
      </c>
      <c r="M126" s="27">
        <f t="shared" si="18"/>
        <v>221089.03</v>
      </c>
      <c r="N126" s="81">
        <f t="shared" si="19"/>
        <v>1.0000000030752567</v>
      </c>
      <c r="O126" s="27">
        <f t="shared" si="20"/>
        <v>273809.13</v>
      </c>
      <c r="P126" s="81">
        <f t="shared" si="21"/>
        <v>0.9999999928277109</v>
      </c>
      <c r="Q126" s="27">
        <f t="shared" si="22"/>
        <v>73825.350000000006</v>
      </c>
      <c r="R126" s="82">
        <f t="shared" si="23"/>
        <v>1.0000000481263525</v>
      </c>
    </row>
    <row r="127" spans="1:18" s="4" customFormat="1" ht="39" customHeight="1" x14ac:dyDescent="0.25">
      <c r="A127" s="189" t="s">
        <v>156</v>
      </c>
      <c r="B127" s="103" t="s">
        <v>142</v>
      </c>
      <c r="C127" s="119"/>
      <c r="D127" s="115" t="s">
        <v>1655</v>
      </c>
      <c r="E127" s="178"/>
      <c r="F127" s="170">
        <v>747474.3658488217</v>
      </c>
      <c r="G127" s="27">
        <v>223810.04128176643</v>
      </c>
      <c r="H127" s="27">
        <v>449838.97811999999</v>
      </c>
      <c r="I127" s="29">
        <v>73825.346447055359</v>
      </c>
      <c r="J127" s="76"/>
      <c r="K127" s="28">
        <f t="shared" si="16"/>
        <v>747474.37</v>
      </c>
      <c r="L127" s="81">
        <f t="shared" si="17"/>
        <v>1.0000000055536062</v>
      </c>
      <c r="M127" s="27">
        <f t="shared" si="18"/>
        <v>223810.04</v>
      </c>
      <c r="N127" s="81">
        <f t="shared" si="19"/>
        <v>0.99999999427297181</v>
      </c>
      <c r="O127" s="27">
        <f t="shared" si="20"/>
        <v>449838.98</v>
      </c>
      <c r="P127" s="81">
        <f t="shared" si="21"/>
        <v>1.0000000041792731</v>
      </c>
      <c r="Q127" s="27">
        <f t="shared" si="22"/>
        <v>73825.350000000006</v>
      </c>
      <c r="R127" s="82">
        <f t="shared" si="23"/>
        <v>1.0000000481263525</v>
      </c>
    </row>
    <row r="128" spans="1:18" s="4" customFormat="1" ht="39" customHeight="1" x14ac:dyDescent="0.25">
      <c r="A128" s="189" t="s">
        <v>157</v>
      </c>
      <c r="B128" s="103" t="s">
        <v>144</v>
      </c>
      <c r="C128" s="119"/>
      <c r="D128" s="115" t="s">
        <v>1655</v>
      </c>
      <c r="E128" s="178"/>
      <c r="F128" s="170">
        <v>969211.62371732993</v>
      </c>
      <c r="G128" s="27">
        <v>226564.54159027457</v>
      </c>
      <c r="H128" s="27">
        <v>668821.73568000004</v>
      </c>
      <c r="I128" s="29">
        <v>73825.346447055359</v>
      </c>
      <c r="J128" s="76"/>
      <c r="K128" s="28">
        <f t="shared" si="16"/>
        <v>969211.63</v>
      </c>
      <c r="L128" s="81">
        <f t="shared" si="17"/>
        <v>1.0000000064822481</v>
      </c>
      <c r="M128" s="27">
        <f t="shared" si="18"/>
        <v>226564.54</v>
      </c>
      <c r="N128" s="81">
        <f t="shared" si="19"/>
        <v>0.99999999298092035</v>
      </c>
      <c r="O128" s="27">
        <f t="shared" si="20"/>
        <v>668821.74</v>
      </c>
      <c r="P128" s="81">
        <f t="shared" si="21"/>
        <v>1.0000000064591201</v>
      </c>
      <c r="Q128" s="27">
        <f t="shared" si="22"/>
        <v>73825.350000000006</v>
      </c>
      <c r="R128" s="82">
        <f t="shared" si="23"/>
        <v>1.0000000481263525</v>
      </c>
    </row>
    <row r="129" spans="1:18" s="4" customFormat="1" ht="39" customHeight="1" x14ac:dyDescent="0.25">
      <c r="A129" s="189" t="s">
        <v>158</v>
      </c>
      <c r="B129" s="103" t="s">
        <v>146</v>
      </c>
      <c r="C129" s="119"/>
      <c r="D129" s="115" t="s">
        <v>1655</v>
      </c>
      <c r="E129" s="178"/>
      <c r="F129" s="170">
        <v>1012472.4576442525</v>
      </c>
      <c r="G129" s="27">
        <v>229352.94239719701</v>
      </c>
      <c r="H129" s="27">
        <v>709294.1688000001</v>
      </c>
      <c r="I129" s="29">
        <v>73825.346447055359</v>
      </c>
      <c r="J129" s="76"/>
      <c r="K129" s="28">
        <f t="shared" si="16"/>
        <v>1012472.4600000001</v>
      </c>
      <c r="L129" s="81">
        <f t="shared" si="17"/>
        <v>1.0000000023267277</v>
      </c>
      <c r="M129" s="27">
        <f t="shared" si="18"/>
        <v>229352.94</v>
      </c>
      <c r="N129" s="81">
        <f t="shared" si="19"/>
        <v>0.99999998954799973</v>
      </c>
      <c r="O129" s="27">
        <f t="shared" si="20"/>
        <v>709294.17</v>
      </c>
      <c r="P129" s="81">
        <f t="shared" si="21"/>
        <v>1.0000000016918227</v>
      </c>
      <c r="Q129" s="27">
        <f t="shared" si="22"/>
        <v>73825.350000000006</v>
      </c>
      <c r="R129" s="82">
        <f t="shared" si="23"/>
        <v>1.0000000481263525</v>
      </c>
    </row>
    <row r="130" spans="1:18" s="4" customFormat="1" ht="252.75" customHeight="1" x14ac:dyDescent="0.25">
      <c r="A130" s="189" t="s">
        <v>159</v>
      </c>
      <c r="B130" s="103" t="s">
        <v>1464</v>
      </c>
      <c r="C130" s="119" t="s">
        <v>1658</v>
      </c>
      <c r="D130" s="115"/>
      <c r="E130" s="190" t="s">
        <v>1654</v>
      </c>
      <c r="F130" s="170"/>
      <c r="G130" s="27"/>
      <c r="H130" s="27"/>
      <c r="I130" s="29"/>
      <c r="J130" s="76"/>
      <c r="K130" s="28"/>
      <c r="L130" s="81"/>
      <c r="M130" s="27"/>
      <c r="N130" s="81"/>
      <c r="O130" s="27"/>
      <c r="P130" s="81"/>
      <c r="Q130" s="27"/>
      <c r="R130" s="82"/>
    </row>
    <row r="131" spans="1:18" s="4" customFormat="1" ht="39" customHeight="1" x14ac:dyDescent="0.25">
      <c r="A131" s="189" t="s">
        <v>160</v>
      </c>
      <c r="B131" s="103" t="s">
        <v>129</v>
      </c>
      <c r="C131" s="119"/>
      <c r="D131" s="115" t="s">
        <v>1655</v>
      </c>
      <c r="E131" s="178"/>
      <c r="F131" s="170">
        <v>228591.56740698067</v>
      </c>
      <c r="G131" s="27">
        <v>92842.302284224003</v>
      </c>
      <c r="H131" s="27">
        <v>100909.68845213199</v>
      </c>
      <c r="I131" s="29">
        <v>34839.57667062465</v>
      </c>
      <c r="J131" s="76"/>
      <c r="K131" s="28">
        <f t="shared" si="16"/>
        <v>228591.57</v>
      </c>
      <c r="L131" s="81">
        <f t="shared" si="17"/>
        <v>1.0000000113434602</v>
      </c>
      <c r="M131" s="27">
        <f t="shared" si="18"/>
        <v>92842.3</v>
      </c>
      <c r="N131" s="81">
        <f t="shared" si="19"/>
        <v>0.99999997539673247</v>
      </c>
      <c r="O131" s="27">
        <f t="shared" si="20"/>
        <v>100909.69</v>
      </c>
      <c r="P131" s="81">
        <f t="shared" si="21"/>
        <v>1.0000000153391417</v>
      </c>
      <c r="Q131" s="27">
        <f t="shared" si="22"/>
        <v>34839.58</v>
      </c>
      <c r="R131" s="82">
        <f t="shared" si="23"/>
        <v>1.0000000955630255</v>
      </c>
    </row>
    <row r="132" spans="1:18" s="4" customFormat="1" ht="39" customHeight="1" x14ac:dyDescent="0.25">
      <c r="A132" s="189" t="s">
        <v>161</v>
      </c>
      <c r="B132" s="103" t="s">
        <v>39</v>
      </c>
      <c r="C132" s="125"/>
      <c r="D132" s="115" t="s">
        <v>1655</v>
      </c>
      <c r="E132" s="178"/>
      <c r="F132" s="170">
        <v>240406.49857765267</v>
      </c>
      <c r="G132" s="27">
        <v>97002.686878335982</v>
      </c>
      <c r="H132" s="27">
        <v>108564.23502869201</v>
      </c>
      <c r="I132" s="29">
        <v>34839.57667062465</v>
      </c>
      <c r="J132" s="76"/>
      <c r="K132" s="28">
        <f t="shared" si="16"/>
        <v>240406.51</v>
      </c>
      <c r="L132" s="81">
        <f t="shared" si="17"/>
        <v>1.0000000475126396</v>
      </c>
      <c r="M132" s="27">
        <f t="shared" si="18"/>
        <v>97002.69</v>
      </c>
      <c r="N132" s="81">
        <f t="shared" si="19"/>
        <v>1.0000000321812119</v>
      </c>
      <c r="O132" s="27">
        <f t="shared" si="20"/>
        <v>108564.24</v>
      </c>
      <c r="P132" s="81">
        <f t="shared" si="21"/>
        <v>1.0000000457913971</v>
      </c>
      <c r="Q132" s="27">
        <f t="shared" si="22"/>
        <v>34839.58</v>
      </c>
      <c r="R132" s="82">
        <f t="shared" si="23"/>
        <v>1.0000000955630255</v>
      </c>
    </row>
    <row r="133" spans="1:18" s="4" customFormat="1" ht="39" customHeight="1" x14ac:dyDescent="0.25">
      <c r="A133" s="189" t="s">
        <v>162</v>
      </c>
      <c r="B133" s="103" t="s">
        <v>132</v>
      </c>
      <c r="C133" s="124"/>
      <c r="D133" s="115" t="s">
        <v>1655</v>
      </c>
      <c r="E133" s="178"/>
      <c r="F133" s="170">
        <v>250939.85414033028</v>
      </c>
      <c r="G133" s="27">
        <v>99934.330800593598</v>
      </c>
      <c r="H133" s="27">
        <v>116165.946669112</v>
      </c>
      <c r="I133" s="29">
        <v>34839.57667062465</v>
      </c>
      <c r="J133" s="76"/>
      <c r="K133" s="28">
        <f t="shared" si="16"/>
        <v>250939.86</v>
      </c>
      <c r="L133" s="81">
        <f t="shared" si="17"/>
        <v>1.000000023350893</v>
      </c>
      <c r="M133" s="27">
        <f t="shared" si="18"/>
        <v>99934.33</v>
      </c>
      <c r="N133" s="81">
        <f t="shared" si="19"/>
        <v>0.99999999198880318</v>
      </c>
      <c r="O133" s="27">
        <f t="shared" si="20"/>
        <v>116165.95</v>
      </c>
      <c r="P133" s="81">
        <f t="shared" si="21"/>
        <v>1.000000028673532</v>
      </c>
      <c r="Q133" s="27">
        <f t="shared" si="22"/>
        <v>34839.58</v>
      </c>
      <c r="R133" s="82">
        <f t="shared" si="23"/>
        <v>1.0000000955630255</v>
      </c>
    </row>
    <row r="134" spans="1:18" s="4" customFormat="1" ht="39" customHeight="1" x14ac:dyDescent="0.25">
      <c r="A134" s="189" t="s">
        <v>163</v>
      </c>
      <c r="B134" s="103" t="s">
        <v>134</v>
      </c>
      <c r="C134" s="125"/>
      <c r="D134" s="115" t="s">
        <v>1655</v>
      </c>
      <c r="E134" s="178"/>
      <c r="F134" s="170">
        <v>259829.51898564451</v>
      </c>
      <c r="G134" s="27">
        <v>102420.47468130781</v>
      </c>
      <c r="H134" s="27">
        <v>122569.46763371202</v>
      </c>
      <c r="I134" s="29">
        <v>34839.57667062465</v>
      </c>
      <c r="J134" s="76"/>
      <c r="K134" s="28">
        <f t="shared" si="16"/>
        <v>259829.52000000002</v>
      </c>
      <c r="L134" s="81">
        <f t="shared" si="17"/>
        <v>1.0000000039039272</v>
      </c>
      <c r="M134" s="27">
        <f t="shared" si="18"/>
        <v>102420.47</v>
      </c>
      <c r="N134" s="81">
        <f t="shared" si="19"/>
        <v>0.9999999542932424</v>
      </c>
      <c r="O134" s="27">
        <f t="shared" si="20"/>
        <v>122569.47</v>
      </c>
      <c r="P134" s="81">
        <f t="shared" si="21"/>
        <v>1.0000000193056886</v>
      </c>
      <c r="Q134" s="27">
        <f t="shared" si="22"/>
        <v>34839.58</v>
      </c>
      <c r="R134" s="82">
        <f t="shared" si="23"/>
        <v>1.0000000955630255</v>
      </c>
    </row>
    <row r="135" spans="1:18" s="4" customFormat="1" ht="39" customHeight="1" x14ac:dyDescent="0.25">
      <c r="A135" s="189" t="s">
        <v>164</v>
      </c>
      <c r="B135" s="103" t="s">
        <v>136</v>
      </c>
      <c r="C135" s="126"/>
      <c r="D135" s="115" t="s">
        <v>1655</v>
      </c>
      <c r="E135" s="178"/>
      <c r="F135" s="170">
        <v>281080.56011298083</v>
      </c>
      <c r="G135" s="27">
        <v>106857.08575776417</v>
      </c>
      <c r="H135" s="27">
        <v>139383.897684592</v>
      </c>
      <c r="I135" s="29">
        <v>34839.57667062465</v>
      </c>
      <c r="J135" s="76"/>
      <c r="K135" s="28">
        <f t="shared" si="16"/>
        <v>281080.57</v>
      </c>
      <c r="L135" s="81">
        <f t="shared" si="17"/>
        <v>1.0000000351750373</v>
      </c>
      <c r="M135" s="27">
        <f t="shared" si="18"/>
        <v>106857.09</v>
      </c>
      <c r="N135" s="81">
        <f t="shared" si="19"/>
        <v>1.000000039700089</v>
      </c>
      <c r="O135" s="27">
        <f t="shared" si="20"/>
        <v>139383.9</v>
      </c>
      <c r="P135" s="81">
        <f t="shared" si="21"/>
        <v>1.0000000166117322</v>
      </c>
      <c r="Q135" s="27">
        <f t="shared" si="22"/>
        <v>34839.58</v>
      </c>
      <c r="R135" s="82">
        <f t="shared" si="23"/>
        <v>1.0000000955630255</v>
      </c>
    </row>
    <row r="136" spans="1:18" s="4" customFormat="1" ht="39" customHeight="1" x14ac:dyDescent="0.25">
      <c r="A136" s="189" t="s">
        <v>165</v>
      </c>
      <c r="B136" s="103" t="s">
        <v>1029</v>
      </c>
      <c r="C136" s="126"/>
      <c r="D136" s="115" t="s">
        <v>1655</v>
      </c>
      <c r="E136" s="178"/>
      <c r="F136" s="170">
        <v>298624.09837178455</v>
      </c>
      <c r="G136" s="27">
        <v>111485.88026145984</v>
      </c>
      <c r="H136" s="27">
        <v>152298.64143970006</v>
      </c>
      <c r="I136" s="29">
        <v>34839.57667062465</v>
      </c>
      <c r="J136" s="76"/>
      <c r="K136" s="28">
        <f t="shared" si="16"/>
        <v>298624.10000000003</v>
      </c>
      <c r="L136" s="81">
        <f t="shared" si="17"/>
        <v>1.0000000054523914</v>
      </c>
      <c r="M136" s="27">
        <f t="shared" si="18"/>
        <v>111485.88</v>
      </c>
      <c r="N136" s="81">
        <f t="shared" si="19"/>
        <v>0.99999999765477177</v>
      </c>
      <c r="O136" s="27">
        <f t="shared" si="20"/>
        <v>152298.64000000001</v>
      </c>
      <c r="P136" s="81">
        <f t="shared" si="21"/>
        <v>0.99999999054686217</v>
      </c>
      <c r="Q136" s="27">
        <f t="shared" si="22"/>
        <v>34839.58</v>
      </c>
      <c r="R136" s="82">
        <f t="shared" si="23"/>
        <v>1.0000000955630255</v>
      </c>
    </row>
    <row r="137" spans="1:18" s="4" customFormat="1" ht="39" customHeight="1" x14ac:dyDescent="0.25">
      <c r="A137" s="189" t="s">
        <v>166</v>
      </c>
      <c r="B137" s="103" t="s">
        <v>167</v>
      </c>
      <c r="C137" s="126"/>
      <c r="D137" s="115" t="s">
        <v>1655</v>
      </c>
      <c r="E137" s="178"/>
      <c r="F137" s="170">
        <v>335482.95358629059</v>
      </c>
      <c r="G137" s="27">
        <v>116315.18312082988</v>
      </c>
      <c r="H137" s="27">
        <v>184328.19379483606</v>
      </c>
      <c r="I137" s="29">
        <v>34839.57667062465</v>
      </c>
      <c r="J137" s="76"/>
      <c r="K137" s="28">
        <f t="shared" si="16"/>
        <v>335482.95</v>
      </c>
      <c r="L137" s="81">
        <f t="shared" si="17"/>
        <v>0.99999998931006617</v>
      </c>
      <c r="M137" s="27">
        <f t="shared" si="18"/>
        <v>116315.18</v>
      </c>
      <c r="N137" s="81">
        <f t="shared" si="19"/>
        <v>0.99999997316919598</v>
      </c>
      <c r="O137" s="27">
        <f t="shared" si="20"/>
        <v>184328.19</v>
      </c>
      <c r="P137" s="81">
        <f t="shared" si="21"/>
        <v>0.99999997941261198</v>
      </c>
      <c r="Q137" s="27">
        <f t="shared" si="22"/>
        <v>34839.58</v>
      </c>
      <c r="R137" s="82">
        <f t="shared" si="23"/>
        <v>1.0000000955630255</v>
      </c>
    </row>
    <row r="138" spans="1:18" s="4" customFormat="1" ht="39" customHeight="1" x14ac:dyDescent="0.25">
      <c r="A138" s="189" t="s">
        <v>168</v>
      </c>
      <c r="B138" s="103" t="s">
        <v>169</v>
      </c>
      <c r="C138" s="126"/>
      <c r="D138" s="115" t="s">
        <v>1655</v>
      </c>
      <c r="E138" s="178"/>
      <c r="F138" s="170">
        <v>400627.4237706408</v>
      </c>
      <c r="G138" s="27">
        <v>133694.94211058004</v>
      </c>
      <c r="H138" s="27">
        <v>232092.90498943609</v>
      </c>
      <c r="I138" s="29">
        <v>34839.57667062465</v>
      </c>
      <c r="J138" s="76"/>
      <c r="K138" s="28">
        <f t="shared" si="16"/>
        <v>400627.42</v>
      </c>
      <c r="L138" s="81">
        <f t="shared" si="17"/>
        <v>0.99999999058816103</v>
      </c>
      <c r="M138" s="27">
        <f t="shared" si="18"/>
        <v>133694.94</v>
      </c>
      <c r="N138" s="81">
        <f t="shared" si="19"/>
        <v>0.99999998421346381</v>
      </c>
      <c r="O138" s="27">
        <f t="shared" si="20"/>
        <v>232092.9</v>
      </c>
      <c r="P138" s="81">
        <f t="shared" si="21"/>
        <v>0.99999997850241873</v>
      </c>
      <c r="Q138" s="27">
        <f t="shared" si="22"/>
        <v>34839.58</v>
      </c>
      <c r="R138" s="82">
        <f t="shared" si="23"/>
        <v>1.0000000955630255</v>
      </c>
    </row>
    <row r="139" spans="1:18" s="4" customFormat="1" ht="240" customHeight="1" x14ac:dyDescent="0.25">
      <c r="A139" s="189" t="s">
        <v>170</v>
      </c>
      <c r="B139" s="157" t="s">
        <v>1463</v>
      </c>
      <c r="C139" s="145" t="s">
        <v>1506</v>
      </c>
      <c r="D139" s="115"/>
      <c r="E139" s="190" t="s">
        <v>1654</v>
      </c>
      <c r="F139" s="170"/>
      <c r="G139" s="27"/>
      <c r="H139" s="27"/>
      <c r="I139" s="29"/>
      <c r="J139" s="76"/>
      <c r="K139" s="28"/>
      <c r="L139" s="81"/>
      <c r="M139" s="27"/>
      <c r="N139" s="81"/>
      <c r="O139" s="27"/>
      <c r="P139" s="81"/>
      <c r="Q139" s="27"/>
      <c r="R139" s="82"/>
    </row>
    <row r="140" spans="1:18" s="4" customFormat="1" ht="39" customHeight="1" x14ac:dyDescent="0.25">
      <c r="A140" s="189" t="s">
        <v>171</v>
      </c>
      <c r="B140" s="103" t="s">
        <v>1272</v>
      </c>
      <c r="C140" s="119"/>
      <c r="D140" s="115" t="s">
        <v>1655</v>
      </c>
      <c r="E140" s="178"/>
      <c r="F140" s="170">
        <v>371508.41142812552</v>
      </c>
      <c r="G140" s="27">
        <v>111410.7627410688</v>
      </c>
      <c r="H140" s="27">
        <v>225258.07201643207</v>
      </c>
      <c r="I140" s="29">
        <v>34839.57667062465</v>
      </c>
      <c r="J140" s="76"/>
      <c r="K140" s="28">
        <f t="shared" ref="K140:K199" si="30">SUM(M140,O140,Q140)</f>
        <v>371508.41000000003</v>
      </c>
      <c r="L140" s="81">
        <f t="shared" ref="L140:L199" si="31">K140/F140</f>
        <v>0.99999999615587309</v>
      </c>
      <c r="M140" s="27">
        <f t="shared" ref="M140:M199" si="32">ROUND(G140-(G140*$M$6*$F$6),2)</f>
        <v>111410.76</v>
      </c>
      <c r="N140" s="81">
        <f t="shared" ref="N140:N199" si="33">M140/G140</f>
        <v>0.99999997539673247</v>
      </c>
      <c r="O140" s="27">
        <f t="shared" ref="O140:O199" si="34">ROUND(H140-(H140*$O$6*$F$6),2)</f>
        <v>225258.07</v>
      </c>
      <c r="P140" s="81">
        <f t="shared" ref="P140:P199" si="35">O140/H140</f>
        <v>0.99999999104834714</v>
      </c>
      <c r="Q140" s="27">
        <f t="shared" ref="Q140:Q199" si="36">ROUND((I140-(I140*$Q$6*$F$6)),2)</f>
        <v>34839.58</v>
      </c>
      <c r="R140" s="82">
        <f t="shared" ref="R140:R199" si="37">Q140/I140</f>
        <v>1.0000000955630255</v>
      </c>
    </row>
    <row r="141" spans="1:18" s="4" customFormat="1" ht="39" customHeight="1" x14ac:dyDescent="0.25">
      <c r="A141" s="189" t="s">
        <v>172</v>
      </c>
      <c r="B141" s="103" t="s">
        <v>1273</v>
      </c>
      <c r="C141" s="119"/>
      <c r="D141" s="115" t="s">
        <v>1655</v>
      </c>
      <c r="E141" s="178"/>
      <c r="F141" s="170">
        <v>390650.87533233984</v>
      </c>
      <c r="G141" s="27">
        <v>116403.22425400319</v>
      </c>
      <c r="H141" s="27">
        <v>239408.074407712</v>
      </c>
      <c r="I141" s="29">
        <v>34839.57667062465</v>
      </c>
      <c r="J141" s="76"/>
      <c r="K141" s="28">
        <f t="shared" si="30"/>
        <v>390650.87000000005</v>
      </c>
      <c r="L141" s="81">
        <f t="shared" si="31"/>
        <v>0.99999998635011433</v>
      </c>
      <c r="M141" s="27">
        <f t="shared" si="32"/>
        <v>116403.22</v>
      </c>
      <c r="N141" s="81">
        <f t="shared" si="33"/>
        <v>0.99999996345459319</v>
      </c>
      <c r="O141" s="27">
        <f t="shared" si="34"/>
        <v>239408.07</v>
      </c>
      <c r="P141" s="81">
        <f t="shared" si="35"/>
        <v>0.99999998158912562</v>
      </c>
      <c r="Q141" s="27">
        <f t="shared" si="36"/>
        <v>34839.58</v>
      </c>
      <c r="R141" s="82">
        <f t="shared" si="37"/>
        <v>1.0000000955630255</v>
      </c>
    </row>
    <row r="142" spans="1:18" s="4" customFormat="1" ht="39" customHeight="1" x14ac:dyDescent="0.25">
      <c r="A142" s="189" t="s">
        <v>173</v>
      </c>
      <c r="B142" s="103" t="s">
        <v>1274</v>
      </c>
      <c r="C142" s="119"/>
      <c r="D142" s="115" t="s">
        <v>1655</v>
      </c>
      <c r="E142" s="178"/>
      <c r="F142" s="170">
        <v>404363.48459548899</v>
      </c>
      <c r="G142" s="27">
        <v>119921.19696071232</v>
      </c>
      <c r="H142" s="27">
        <v>249602.71096415201</v>
      </c>
      <c r="I142" s="29">
        <v>34839.57667062465</v>
      </c>
      <c r="J142" s="76"/>
      <c r="K142" s="28">
        <f t="shared" si="30"/>
        <v>404363.49</v>
      </c>
      <c r="L142" s="81">
        <f t="shared" si="31"/>
        <v>1.0000000133654774</v>
      </c>
      <c r="M142" s="27">
        <f t="shared" si="32"/>
        <v>119921.2</v>
      </c>
      <c r="N142" s="81">
        <f t="shared" si="33"/>
        <v>1.0000000253440406</v>
      </c>
      <c r="O142" s="27">
        <f t="shared" si="34"/>
        <v>249602.71</v>
      </c>
      <c r="P142" s="81">
        <f t="shared" si="35"/>
        <v>0.99999999613725343</v>
      </c>
      <c r="Q142" s="27">
        <f t="shared" si="36"/>
        <v>34839.58</v>
      </c>
      <c r="R142" s="82">
        <f t="shared" si="37"/>
        <v>1.0000000955630255</v>
      </c>
    </row>
    <row r="143" spans="1:18" s="4" customFormat="1" ht="39" customHeight="1" x14ac:dyDescent="0.25">
      <c r="A143" s="189" t="s">
        <v>174</v>
      </c>
      <c r="B143" s="103" t="s">
        <v>1275</v>
      </c>
      <c r="C143" s="119"/>
      <c r="D143" s="115" t="s">
        <v>1655</v>
      </c>
      <c r="E143" s="178"/>
      <c r="F143" s="170">
        <v>422820.04964154604</v>
      </c>
      <c r="G143" s="27">
        <v>122904.56961756937</v>
      </c>
      <c r="H143" s="27">
        <v>265075.90335335198</v>
      </c>
      <c r="I143" s="29">
        <v>34839.57667062465</v>
      </c>
      <c r="J143" s="76"/>
      <c r="K143" s="28">
        <f t="shared" si="30"/>
        <v>422820.05000000005</v>
      </c>
      <c r="L143" s="81">
        <f t="shared" si="31"/>
        <v>1.0000000008477696</v>
      </c>
      <c r="M143" s="27">
        <f t="shared" si="32"/>
        <v>122904.57</v>
      </c>
      <c r="N143" s="81">
        <f t="shared" si="33"/>
        <v>1.0000000031116063</v>
      </c>
      <c r="O143" s="27">
        <f t="shared" si="34"/>
        <v>265075.90000000002</v>
      </c>
      <c r="P143" s="81">
        <f t="shared" si="35"/>
        <v>0.99999998734946516</v>
      </c>
      <c r="Q143" s="27">
        <f t="shared" si="36"/>
        <v>34839.58</v>
      </c>
      <c r="R143" s="82">
        <f t="shared" si="37"/>
        <v>1.0000000955630255</v>
      </c>
    </row>
    <row r="144" spans="1:18" s="4" customFormat="1" ht="39" customHeight="1" x14ac:dyDescent="0.25">
      <c r="A144" s="189" t="s">
        <v>175</v>
      </c>
      <c r="B144" s="103" t="s">
        <v>1276</v>
      </c>
      <c r="C144" s="119"/>
      <c r="D144" s="115" t="s">
        <v>1655</v>
      </c>
      <c r="E144" s="178"/>
      <c r="F144" s="170">
        <v>449019.94393597369</v>
      </c>
      <c r="G144" s="27">
        <v>128228.502909317</v>
      </c>
      <c r="H144" s="27">
        <v>285951.86435603199</v>
      </c>
      <c r="I144" s="29">
        <v>34839.57667062465</v>
      </c>
      <c r="J144" s="76"/>
      <c r="K144" s="28">
        <f t="shared" si="30"/>
        <v>449019.94</v>
      </c>
      <c r="L144" s="81">
        <f t="shared" si="31"/>
        <v>0.99999999123430094</v>
      </c>
      <c r="M144" s="27">
        <f t="shared" si="32"/>
        <v>128228.5</v>
      </c>
      <c r="N144" s="81">
        <f t="shared" si="33"/>
        <v>0.99999997731146406</v>
      </c>
      <c r="O144" s="27">
        <f t="shared" si="34"/>
        <v>285951.86</v>
      </c>
      <c r="P144" s="81">
        <f t="shared" si="35"/>
        <v>0.99999998476655494</v>
      </c>
      <c r="Q144" s="27">
        <f t="shared" si="36"/>
        <v>34839.58</v>
      </c>
      <c r="R144" s="82">
        <f t="shared" si="37"/>
        <v>1.0000000955630255</v>
      </c>
    </row>
    <row r="145" spans="1:18" s="4" customFormat="1" ht="39" customHeight="1" x14ac:dyDescent="0.25">
      <c r="A145" s="189" t="s">
        <v>176</v>
      </c>
      <c r="B145" s="103" t="s">
        <v>1277</v>
      </c>
      <c r="C145" s="119"/>
      <c r="D145" s="115" t="s">
        <v>1655</v>
      </c>
      <c r="E145" s="178"/>
      <c r="F145" s="170">
        <v>476660.25874356856</v>
      </c>
      <c r="G145" s="27">
        <v>133783.05631375182</v>
      </c>
      <c r="H145" s="27">
        <v>308037.62575919204</v>
      </c>
      <c r="I145" s="29">
        <v>34839.57667062465</v>
      </c>
      <c r="J145" s="76"/>
      <c r="K145" s="28">
        <f t="shared" si="30"/>
        <v>476660.27</v>
      </c>
      <c r="L145" s="81">
        <f t="shared" si="31"/>
        <v>1.0000000236152087</v>
      </c>
      <c r="M145" s="27">
        <f t="shared" si="32"/>
        <v>133783.06</v>
      </c>
      <c r="N145" s="81">
        <f t="shared" si="33"/>
        <v>1.000000027553924</v>
      </c>
      <c r="O145" s="27">
        <f t="shared" si="34"/>
        <v>308037.63</v>
      </c>
      <c r="P145" s="81">
        <f t="shared" si="35"/>
        <v>1.0000000137671752</v>
      </c>
      <c r="Q145" s="27">
        <f t="shared" si="36"/>
        <v>34839.58</v>
      </c>
      <c r="R145" s="82">
        <f t="shared" si="37"/>
        <v>1.0000000955630255</v>
      </c>
    </row>
    <row r="146" spans="1:18" s="4" customFormat="1" ht="39" customHeight="1" x14ac:dyDescent="0.25">
      <c r="A146" s="189" t="s">
        <v>177</v>
      </c>
      <c r="B146" s="103" t="s">
        <v>1278</v>
      </c>
      <c r="C146" s="119"/>
      <c r="D146" s="115" t="s">
        <v>1655</v>
      </c>
      <c r="E146" s="178"/>
      <c r="F146" s="170">
        <v>505723.7534178925</v>
      </c>
      <c r="G146" s="27">
        <v>139578.21974499585</v>
      </c>
      <c r="H146" s="27">
        <v>331305.95700227196</v>
      </c>
      <c r="I146" s="29">
        <v>34839.57667062465</v>
      </c>
      <c r="J146" s="76"/>
      <c r="K146" s="28">
        <f t="shared" si="30"/>
        <v>505723.76000000007</v>
      </c>
      <c r="L146" s="81">
        <f t="shared" si="31"/>
        <v>1.0000000130152233</v>
      </c>
      <c r="M146" s="27">
        <f t="shared" si="32"/>
        <v>139578.22</v>
      </c>
      <c r="N146" s="81">
        <f t="shared" si="33"/>
        <v>1.0000000018269624</v>
      </c>
      <c r="O146" s="27">
        <f t="shared" si="34"/>
        <v>331305.96000000002</v>
      </c>
      <c r="P146" s="81">
        <f t="shared" si="35"/>
        <v>1.0000000090482166</v>
      </c>
      <c r="Q146" s="27">
        <f t="shared" si="36"/>
        <v>34839.58</v>
      </c>
      <c r="R146" s="82">
        <f t="shared" si="37"/>
        <v>1.0000000955630255</v>
      </c>
    </row>
    <row r="147" spans="1:18" s="4" customFormat="1" ht="39" customHeight="1" x14ac:dyDescent="0.25">
      <c r="A147" s="180" t="s">
        <v>1135</v>
      </c>
      <c r="B147" s="103" t="s">
        <v>1279</v>
      </c>
      <c r="C147" s="119"/>
      <c r="D147" s="115" t="s">
        <v>1655</v>
      </c>
      <c r="E147" s="178"/>
      <c r="F147" s="170">
        <v>393002.0252839434</v>
      </c>
      <c r="G147" s="27">
        <v>111410.7627410688</v>
      </c>
      <c r="H147" s="27">
        <v>246751.68587224995</v>
      </c>
      <c r="I147" s="29">
        <v>34839.57667062465</v>
      </c>
      <c r="J147" s="76"/>
      <c r="K147" s="28">
        <f t="shared" si="30"/>
        <v>393002.03</v>
      </c>
      <c r="L147" s="81">
        <f t="shared" si="31"/>
        <v>1.0000000120000823</v>
      </c>
      <c r="M147" s="27">
        <f t="shared" si="32"/>
        <v>111410.76</v>
      </c>
      <c r="N147" s="81">
        <f t="shared" si="33"/>
        <v>0.99999997539673247</v>
      </c>
      <c r="O147" s="27">
        <f t="shared" si="34"/>
        <v>246751.69</v>
      </c>
      <c r="P147" s="81">
        <f t="shared" si="35"/>
        <v>1.000000016728356</v>
      </c>
      <c r="Q147" s="27">
        <f t="shared" si="36"/>
        <v>34839.58</v>
      </c>
      <c r="R147" s="82">
        <f t="shared" si="37"/>
        <v>1.0000000955630255</v>
      </c>
    </row>
    <row r="148" spans="1:18" s="4" customFormat="1" ht="39" customHeight="1" x14ac:dyDescent="0.25">
      <c r="A148" s="180" t="s">
        <v>1136</v>
      </c>
      <c r="B148" s="103" t="s">
        <v>1280</v>
      </c>
      <c r="C148" s="119"/>
      <c r="D148" s="115" t="s">
        <v>1655</v>
      </c>
      <c r="E148" s="178"/>
      <c r="F148" s="170">
        <v>408324.74334668717</v>
      </c>
      <c r="G148" s="27">
        <v>116403.22425400317</v>
      </c>
      <c r="H148" s="27">
        <v>257081.94242205934</v>
      </c>
      <c r="I148" s="29">
        <v>34839.57667062465</v>
      </c>
      <c r="J148" s="76"/>
      <c r="K148" s="28">
        <f t="shared" si="30"/>
        <v>408324.74000000005</v>
      </c>
      <c r="L148" s="81">
        <f t="shared" si="31"/>
        <v>0.99999999180385912</v>
      </c>
      <c r="M148" s="27">
        <f t="shared" si="32"/>
        <v>116403.22</v>
      </c>
      <c r="N148" s="81">
        <f t="shared" si="33"/>
        <v>0.9999999634545933</v>
      </c>
      <c r="O148" s="27">
        <f t="shared" si="34"/>
        <v>257081.94</v>
      </c>
      <c r="P148" s="81">
        <f t="shared" si="35"/>
        <v>0.99999999057864852</v>
      </c>
      <c r="Q148" s="27">
        <f t="shared" si="36"/>
        <v>34839.58</v>
      </c>
      <c r="R148" s="82">
        <f t="shared" si="37"/>
        <v>1.0000000955630255</v>
      </c>
    </row>
    <row r="149" spans="1:18" s="4" customFormat="1" ht="39" customHeight="1" x14ac:dyDescent="0.25">
      <c r="A149" s="180" t="s">
        <v>1137</v>
      </c>
      <c r="B149" s="103" t="s">
        <v>1281</v>
      </c>
      <c r="C149" s="119"/>
      <c r="D149" s="115" t="s">
        <v>1655</v>
      </c>
      <c r="E149" s="178"/>
      <c r="F149" s="170">
        <v>422008.90790028713</v>
      </c>
      <c r="G149" s="27">
        <v>119921.19696071232</v>
      </c>
      <c r="H149" s="27">
        <v>267248.13426895015</v>
      </c>
      <c r="I149" s="29">
        <v>34839.57667062465</v>
      </c>
      <c r="J149" s="76"/>
      <c r="K149" s="28">
        <f t="shared" si="30"/>
        <v>422008.91000000003</v>
      </c>
      <c r="L149" s="81">
        <f t="shared" si="31"/>
        <v>1.000000004975518</v>
      </c>
      <c r="M149" s="27">
        <f t="shared" si="32"/>
        <v>119921.2</v>
      </c>
      <c r="N149" s="81">
        <f t="shared" si="33"/>
        <v>1.0000000253440406</v>
      </c>
      <c r="O149" s="27">
        <f t="shared" si="34"/>
        <v>267248.13</v>
      </c>
      <c r="P149" s="81">
        <f t="shared" si="35"/>
        <v>0.99999998402626777</v>
      </c>
      <c r="Q149" s="27">
        <f t="shared" si="36"/>
        <v>34839.58</v>
      </c>
      <c r="R149" s="82">
        <f t="shared" si="37"/>
        <v>1.0000000955630255</v>
      </c>
    </row>
    <row r="150" spans="1:18" s="4" customFormat="1" ht="39" customHeight="1" x14ac:dyDescent="0.25">
      <c r="A150" s="180" t="s">
        <v>1138</v>
      </c>
      <c r="B150" s="103" t="s">
        <v>1282</v>
      </c>
      <c r="C150" s="119"/>
      <c r="D150" s="115" t="s">
        <v>1655</v>
      </c>
      <c r="E150" s="178"/>
      <c r="F150" s="170">
        <v>435830.10569539061</v>
      </c>
      <c r="G150" s="27">
        <v>122904.56961756936</v>
      </c>
      <c r="H150" s="27">
        <v>278085.95940719655</v>
      </c>
      <c r="I150" s="29">
        <v>34839.57667062465</v>
      </c>
      <c r="J150" s="76"/>
      <c r="K150" s="28">
        <f t="shared" si="30"/>
        <v>435830.11000000004</v>
      </c>
      <c r="L150" s="81">
        <f t="shared" si="31"/>
        <v>1.000000009876806</v>
      </c>
      <c r="M150" s="27">
        <f t="shared" si="32"/>
        <v>122904.57</v>
      </c>
      <c r="N150" s="81">
        <f t="shared" si="33"/>
        <v>1.0000000031116065</v>
      </c>
      <c r="O150" s="27">
        <f t="shared" si="34"/>
        <v>278085.96000000002</v>
      </c>
      <c r="P150" s="81">
        <f t="shared" si="35"/>
        <v>1.0000000021317275</v>
      </c>
      <c r="Q150" s="27">
        <f t="shared" si="36"/>
        <v>34839.58</v>
      </c>
      <c r="R150" s="82">
        <f t="shared" si="37"/>
        <v>1.0000000955630255</v>
      </c>
    </row>
    <row r="151" spans="1:18" s="4" customFormat="1" ht="39" customHeight="1" x14ac:dyDescent="0.25">
      <c r="A151" s="180" t="s">
        <v>1139</v>
      </c>
      <c r="B151" s="103" t="s">
        <v>1283</v>
      </c>
      <c r="C151" s="119"/>
      <c r="D151" s="115" t="s">
        <v>1655</v>
      </c>
      <c r="E151" s="178"/>
      <c r="F151" s="170">
        <v>461485.37598675687</v>
      </c>
      <c r="G151" s="27">
        <v>128228.502909317</v>
      </c>
      <c r="H151" s="27">
        <v>298417.29640681524</v>
      </c>
      <c r="I151" s="29">
        <v>34839.57667062465</v>
      </c>
      <c r="J151" s="76"/>
      <c r="K151" s="28">
        <f t="shared" si="30"/>
        <v>461485.38</v>
      </c>
      <c r="L151" s="81">
        <f t="shared" si="31"/>
        <v>1.0000000086963603</v>
      </c>
      <c r="M151" s="27">
        <f t="shared" si="32"/>
        <v>128228.5</v>
      </c>
      <c r="N151" s="81">
        <f t="shared" si="33"/>
        <v>0.99999997731146406</v>
      </c>
      <c r="O151" s="27">
        <f t="shared" si="34"/>
        <v>298417.3</v>
      </c>
      <c r="P151" s="81">
        <f t="shared" si="35"/>
        <v>1.0000000120408059</v>
      </c>
      <c r="Q151" s="27">
        <f t="shared" si="36"/>
        <v>34839.58</v>
      </c>
      <c r="R151" s="82">
        <f t="shared" si="37"/>
        <v>1.0000000955630255</v>
      </c>
    </row>
    <row r="152" spans="1:18" s="4" customFormat="1" ht="39" customHeight="1" x14ac:dyDescent="0.25">
      <c r="A152" s="180" t="s">
        <v>1140</v>
      </c>
      <c r="B152" s="103" t="s">
        <v>1284</v>
      </c>
      <c r="C152" s="119"/>
      <c r="D152" s="115" t="s">
        <v>1655</v>
      </c>
      <c r="E152" s="178"/>
      <c r="F152" s="170">
        <v>485522.34463077539</v>
      </c>
      <c r="G152" s="27">
        <v>133783.05631375179</v>
      </c>
      <c r="H152" s="27">
        <v>316899.71164639894</v>
      </c>
      <c r="I152" s="29">
        <v>34839.57667062465</v>
      </c>
      <c r="J152" s="76"/>
      <c r="K152" s="28">
        <f t="shared" si="30"/>
        <v>485522.35000000003</v>
      </c>
      <c r="L152" s="81">
        <f t="shared" si="31"/>
        <v>1.0000000110586562</v>
      </c>
      <c r="M152" s="27">
        <f t="shared" si="32"/>
        <v>133783.06</v>
      </c>
      <c r="N152" s="81">
        <f t="shared" si="33"/>
        <v>1.0000000275539243</v>
      </c>
      <c r="O152" s="27">
        <f t="shared" si="34"/>
        <v>316899.71000000002</v>
      </c>
      <c r="P152" s="81">
        <f t="shared" si="35"/>
        <v>0.99999999480466895</v>
      </c>
      <c r="Q152" s="27">
        <f t="shared" si="36"/>
        <v>34839.58</v>
      </c>
      <c r="R152" s="82">
        <f t="shared" si="37"/>
        <v>1.0000000955630255</v>
      </c>
    </row>
    <row r="153" spans="1:18" s="4" customFormat="1" ht="39" customHeight="1" x14ac:dyDescent="0.25">
      <c r="A153" s="180" t="s">
        <v>1141</v>
      </c>
      <c r="B153" s="103" t="s">
        <v>1285</v>
      </c>
      <c r="C153" s="119"/>
      <c r="D153" s="115" t="s">
        <v>1655</v>
      </c>
      <c r="E153" s="178"/>
      <c r="F153" s="170">
        <v>551182.74774096673</v>
      </c>
      <c r="G153" s="27">
        <v>139578.21974499585</v>
      </c>
      <c r="H153" s="27">
        <v>376764.95132534619</v>
      </c>
      <c r="I153" s="29">
        <v>34839.57667062465</v>
      </c>
      <c r="J153" s="76"/>
      <c r="K153" s="28">
        <f t="shared" si="30"/>
        <v>551182.75</v>
      </c>
      <c r="L153" s="81">
        <f t="shared" si="31"/>
        <v>1.0000000040985195</v>
      </c>
      <c r="M153" s="27">
        <f t="shared" si="32"/>
        <v>139578.22</v>
      </c>
      <c r="N153" s="81">
        <f t="shared" si="33"/>
        <v>1.0000000018269624</v>
      </c>
      <c r="O153" s="27">
        <f t="shared" si="34"/>
        <v>376764.95</v>
      </c>
      <c r="P153" s="81">
        <f t="shared" si="35"/>
        <v>0.99999999648229976</v>
      </c>
      <c r="Q153" s="27">
        <f t="shared" si="36"/>
        <v>34839.58</v>
      </c>
      <c r="R153" s="82">
        <f t="shared" si="37"/>
        <v>1.0000000955630255</v>
      </c>
    </row>
    <row r="154" spans="1:18" s="4" customFormat="1" ht="72" customHeight="1" x14ac:dyDescent="0.25">
      <c r="A154" s="189" t="s">
        <v>178</v>
      </c>
      <c r="B154" s="157" t="s">
        <v>1659</v>
      </c>
      <c r="C154" s="145" t="s">
        <v>1660</v>
      </c>
      <c r="D154" s="144"/>
      <c r="E154" s="232" t="s">
        <v>1661</v>
      </c>
      <c r="F154" s="170"/>
      <c r="G154" s="27"/>
      <c r="H154" s="27"/>
      <c r="I154" s="29"/>
      <c r="J154" s="76"/>
      <c r="K154" s="28"/>
      <c r="L154" s="81"/>
      <c r="M154" s="27"/>
      <c r="N154" s="81"/>
      <c r="O154" s="27"/>
      <c r="P154" s="81"/>
      <c r="Q154" s="27"/>
      <c r="R154" s="82"/>
    </row>
    <row r="155" spans="1:18" s="4" customFormat="1" ht="39" customHeight="1" x14ac:dyDescent="0.25">
      <c r="A155" s="189" t="s">
        <v>179</v>
      </c>
      <c r="B155" s="103" t="s">
        <v>180</v>
      </c>
      <c r="C155" s="119"/>
      <c r="D155" s="115" t="s">
        <v>181</v>
      </c>
      <c r="E155" s="198"/>
      <c r="F155" s="170">
        <v>3432.8566052281294</v>
      </c>
      <c r="G155" s="27">
        <v>1007.7755543854092</v>
      </c>
      <c r="H155" s="27">
        <v>1589.0464197496001</v>
      </c>
      <c r="I155" s="29">
        <v>836.03463109311997</v>
      </c>
      <c r="J155" s="76"/>
      <c r="K155" s="28">
        <f t="shared" si="30"/>
        <v>3432.8599999999997</v>
      </c>
      <c r="L155" s="81">
        <f t="shared" si="31"/>
        <v>1.0000009889058183</v>
      </c>
      <c r="M155" s="27">
        <f t="shared" si="32"/>
        <v>1007.78</v>
      </c>
      <c r="N155" s="81">
        <f t="shared" si="33"/>
        <v>1.0000044113141775</v>
      </c>
      <c r="O155" s="27">
        <f t="shared" si="34"/>
        <v>1589.05</v>
      </c>
      <c r="P155" s="81">
        <f t="shared" si="35"/>
        <v>1.0000022530810651</v>
      </c>
      <c r="Q155" s="27">
        <f t="shared" si="36"/>
        <v>836.03</v>
      </c>
      <c r="R155" s="82">
        <f t="shared" si="37"/>
        <v>0.99999446064439468</v>
      </c>
    </row>
    <row r="156" spans="1:18" s="4" customFormat="1" ht="39" customHeight="1" x14ac:dyDescent="0.25">
      <c r="A156" s="189" t="s">
        <v>182</v>
      </c>
      <c r="B156" s="103" t="s">
        <v>183</v>
      </c>
      <c r="C156" s="119"/>
      <c r="D156" s="115" t="s">
        <v>181</v>
      </c>
      <c r="E156" s="198"/>
      <c r="F156" s="170">
        <v>4911.7166996893266</v>
      </c>
      <c r="G156" s="27">
        <v>1732.2470490370063</v>
      </c>
      <c r="H156" s="27">
        <v>2343.4350195592001</v>
      </c>
      <c r="I156" s="29">
        <v>836.03463109311997</v>
      </c>
      <c r="J156" s="76"/>
      <c r="K156" s="28">
        <f t="shared" si="30"/>
        <v>4911.72</v>
      </c>
      <c r="L156" s="81">
        <f t="shared" si="31"/>
        <v>1.0000006719261056</v>
      </c>
      <c r="M156" s="27">
        <f t="shared" si="32"/>
        <v>1732.25</v>
      </c>
      <c r="N156" s="81">
        <f t="shared" si="33"/>
        <v>1.0000017035462669</v>
      </c>
      <c r="O156" s="27">
        <f t="shared" si="34"/>
        <v>2343.44</v>
      </c>
      <c r="P156" s="81">
        <f t="shared" si="35"/>
        <v>1.0000021252736937</v>
      </c>
      <c r="Q156" s="27">
        <f t="shared" si="36"/>
        <v>836.03</v>
      </c>
      <c r="R156" s="82">
        <f t="shared" si="37"/>
        <v>0.99999446064439468</v>
      </c>
    </row>
    <row r="157" spans="1:18" s="4" customFormat="1" ht="39" customHeight="1" x14ac:dyDescent="0.25">
      <c r="A157" s="189" t="s">
        <v>184</v>
      </c>
      <c r="B157" s="103" t="s">
        <v>185</v>
      </c>
      <c r="C157" s="119"/>
      <c r="D157" s="115" t="s">
        <v>181</v>
      </c>
      <c r="E157" s="198"/>
      <c r="F157" s="170">
        <v>6815.783422255141</v>
      </c>
      <c r="G157" s="27">
        <v>2881.2148247124201</v>
      </c>
      <c r="H157" s="27">
        <v>3098.5339664496005</v>
      </c>
      <c r="I157" s="29">
        <v>836.03463109311997</v>
      </c>
      <c r="J157" s="76"/>
      <c r="K157" s="28">
        <f t="shared" si="30"/>
        <v>6815.7699999999995</v>
      </c>
      <c r="L157" s="81">
        <f t="shared" si="31"/>
        <v>0.99999803070985238</v>
      </c>
      <c r="M157" s="27">
        <f t="shared" si="32"/>
        <v>2881.21</v>
      </c>
      <c r="N157" s="81">
        <f t="shared" si="33"/>
        <v>0.99999832545897704</v>
      </c>
      <c r="O157" s="27">
        <f t="shared" si="34"/>
        <v>3098.53</v>
      </c>
      <c r="P157" s="81">
        <f t="shared" si="35"/>
        <v>0.9999987198947492</v>
      </c>
      <c r="Q157" s="27">
        <f t="shared" si="36"/>
        <v>836.03</v>
      </c>
      <c r="R157" s="82">
        <f t="shared" si="37"/>
        <v>0.99999446064439468</v>
      </c>
    </row>
    <row r="158" spans="1:18" s="4" customFormat="1" ht="39" customHeight="1" x14ac:dyDescent="0.25">
      <c r="A158" s="189" t="s">
        <v>186</v>
      </c>
      <c r="B158" s="103" t="s">
        <v>187</v>
      </c>
      <c r="C158" s="119"/>
      <c r="D158" s="115" t="s">
        <v>181</v>
      </c>
      <c r="E158" s="198"/>
      <c r="F158" s="170">
        <v>9228.9123975775328</v>
      </c>
      <c r="G158" s="27">
        <v>3867.9668617884136</v>
      </c>
      <c r="H158" s="27">
        <v>4524.9109046960002</v>
      </c>
      <c r="I158" s="29">
        <v>836.03463109311997</v>
      </c>
      <c r="J158" s="76"/>
      <c r="K158" s="28">
        <f t="shared" si="30"/>
        <v>9228.91</v>
      </c>
      <c r="L158" s="81">
        <f t="shared" si="31"/>
        <v>0.99999974021017546</v>
      </c>
      <c r="M158" s="27">
        <f t="shared" si="32"/>
        <v>3867.97</v>
      </c>
      <c r="N158" s="81">
        <f t="shared" si="33"/>
        <v>1.0000008113336278</v>
      </c>
      <c r="O158" s="27">
        <f t="shared" si="34"/>
        <v>4524.91</v>
      </c>
      <c r="P158" s="81">
        <f t="shared" si="35"/>
        <v>0.99999980006324563</v>
      </c>
      <c r="Q158" s="27">
        <f t="shared" si="36"/>
        <v>836.03</v>
      </c>
      <c r="R158" s="82">
        <f t="shared" si="37"/>
        <v>0.99999446064439468</v>
      </c>
    </row>
    <row r="159" spans="1:18" s="4" customFormat="1" ht="39" customHeight="1" x14ac:dyDescent="0.25">
      <c r="A159" s="189" t="s">
        <v>188</v>
      </c>
      <c r="B159" s="103" t="s">
        <v>189</v>
      </c>
      <c r="C159" s="119"/>
      <c r="D159" s="115" t="s">
        <v>181</v>
      </c>
      <c r="E159" s="198"/>
      <c r="F159" s="170">
        <v>13269.72608567514</v>
      </c>
      <c r="G159" s="27">
        <v>6400.0033502668202</v>
      </c>
      <c r="H159" s="27">
        <v>6033.6881043151998</v>
      </c>
      <c r="I159" s="29">
        <v>836.03463109311997</v>
      </c>
      <c r="J159" s="76"/>
      <c r="K159" s="28">
        <f t="shared" si="30"/>
        <v>13269.72</v>
      </c>
      <c r="L159" s="81">
        <f t="shared" si="31"/>
        <v>0.99999954138652891</v>
      </c>
      <c r="M159" s="27">
        <f t="shared" si="32"/>
        <v>6400</v>
      </c>
      <c r="N159" s="81">
        <f t="shared" si="33"/>
        <v>0.99999947652108334</v>
      </c>
      <c r="O159" s="27">
        <f t="shared" si="34"/>
        <v>6033.69</v>
      </c>
      <c r="P159" s="81">
        <f t="shared" si="35"/>
        <v>1.0000003141834259</v>
      </c>
      <c r="Q159" s="27">
        <f t="shared" si="36"/>
        <v>836.03</v>
      </c>
      <c r="R159" s="82">
        <f t="shared" si="37"/>
        <v>0.99999446064439468</v>
      </c>
    </row>
    <row r="160" spans="1:18" s="4" customFormat="1" ht="39" customHeight="1" x14ac:dyDescent="0.25">
      <c r="A160" s="189" t="s">
        <v>190</v>
      </c>
      <c r="B160" s="103" t="s">
        <v>1142</v>
      </c>
      <c r="C160" s="119"/>
      <c r="D160" s="115" t="s">
        <v>181</v>
      </c>
      <c r="E160" s="198"/>
      <c r="F160" s="170">
        <v>22266.143066145218</v>
      </c>
      <c r="G160" s="27">
        <v>9470.8306911526597</v>
      </c>
      <c r="H160" s="27">
        <v>11959.27774389944</v>
      </c>
      <c r="I160" s="29">
        <v>836.03463109311997</v>
      </c>
      <c r="J160" s="76"/>
      <c r="K160" s="28">
        <f t="shared" si="30"/>
        <v>22266.14</v>
      </c>
      <c r="L160" s="81">
        <f t="shared" si="31"/>
        <v>0.99999986229562932</v>
      </c>
      <c r="M160" s="27">
        <f t="shared" si="32"/>
        <v>9470.83</v>
      </c>
      <c r="N160" s="81">
        <f t="shared" si="33"/>
        <v>0.99999992702301599</v>
      </c>
      <c r="O160" s="27">
        <f t="shared" si="34"/>
        <v>11959.28</v>
      </c>
      <c r="P160" s="81">
        <f t="shared" si="35"/>
        <v>1.000000188648563</v>
      </c>
      <c r="Q160" s="27">
        <f t="shared" si="36"/>
        <v>836.03</v>
      </c>
      <c r="R160" s="82">
        <f t="shared" si="37"/>
        <v>0.99999446064439468</v>
      </c>
    </row>
    <row r="161" spans="1:18" s="4" customFormat="1" ht="39" customHeight="1" x14ac:dyDescent="0.25">
      <c r="A161" s="189" t="s">
        <v>1143</v>
      </c>
      <c r="B161" s="103" t="s">
        <v>1144</v>
      </c>
      <c r="C161" s="119"/>
      <c r="D161" s="115" t="s">
        <v>181</v>
      </c>
      <c r="E161" s="198"/>
      <c r="F161" s="170">
        <v>25548.069198478021</v>
      </c>
      <c r="G161" s="27">
        <v>12541.658032038498</v>
      </c>
      <c r="H161" s="27">
        <v>12170.376535346404</v>
      </c>
      <c r="I161" s="29">
        <v>836.03463109311997</v>
      </c>
      <c r="J161" s="76"/>
      <c r="K161" s="28">
        <f t="shared" si="30"/>
        <v>25548.07</v>
      </c>
      <c r="L161" s="81">
        <f t="shared" si="31"/>
        <v>1.0000000313730941</v>
      </c>
      <c r="M161" s="27">
        <f t="shared" si="32"/>
        <v>12541.66</v>
      </c>
      <c r="N161" s="81">
        <f t="shared" si="33"/>
        <v>1.0000001569139818</v>
      </c>
      <c r="O161" s="27">
        <f t="shared" si="34"/>
        <v>12170.38</v>
      </c>
      <c r="P161" s="81">
        <f t="shared" si="35"/>
        <v>1.0000002846792444</v>
      </c>
      <c r="Q161" s="27">
        <f t="shared" si="36"/>
        <v>836.03</v>
      </c>
      <c r="R161" s="82">
        <f t="shared" si="37"/>
        <v>0.99999446064439468</v>
      </c>
    </row>
    <row r="162" spans="1:18" s="4" customFormat="1" ht="126.75" customHeight="1" x14ac:dyDescent="0.25">
      <c r="A162" s="189" t="s">
        <v>191</v>
      </c>
      <c r="B162" s="157" t="s">
        <v>1662</v>
      </c>
      <c r="C162" s="145" t="s">
        <v>1663</v>
      </c>
      <c r="D162" s="144"/>
      <c r="E162" s="199" t="s">
        <v>1664</v>
      </c>
      <c r="F162" s="170"/>
      <c r="G162" s="27"/>
      <c r="H162" s="27"/>
      <c r="I162" s="29"/>
      <c r="J162" s="76"/>
      <c r="K162" s="28"/>
      <c r="L162" s="81"/>
      <c r="M162" s="27"/>
      <c r="N162" s="81"/>
      <c r="O162" s="27"/>
      <c r="P162" s="81"/>
      <c r="Q162" s="27"/>
      <c r="R162" s="82"/>
    </row>
    <row r="163" spans="1:18" s="4" customFormat="1" ht="39" customHeight="1" x14ac:dyDescent="0.25">
      <c r="A163" s="189" t="s">
        <v>192</v>
      </c>
      <c r="B163" s="103" t="s">
        <v>1145</v>
      </c>
      <c r="C163" s="119"/>
      <c r="D163" s="115" t="s">
        <v>194</v>
      </c>
      <c r="E163" s="190"/>
      <c r="F163" s="170">
        <v>9454.5763187500052</v>
      </c>
      <c r="G163" s="27">
        <v>2493.4560000000001</v>
      </c>
      <c r="H163" s="27">
        <v>6463.5643187500036</v>
      </c>
      <c r="I163" s="29">
        <v>497.55600000000004</v>
      </c>
      <c r="J163" s="76"/>
      <c r="K163" s="28">
        <f t="shared" si="30"/>
        <v>9454.58</v>
      </c>
      <c r="L163" s="81">
        <f t="shared" si="31"/>
        <v>1.0000003893617091</v>
      </c>
      <c r="M163" s="27">
        <f t="shared" si="32"/>
        <v>2493.46</v>
      </c>
      <c r="N163" s="81">
        <f t="shared" si="33"/>
        <v>1.0000016041991517</v>
      </c>
      <c r="O163" s="27">
        <f t="shared" si="34"/>
        <v>6463.56</v>
      </c>
      <c r="P163" s="81">
        <f t="shared" si="35"/>
        <v>0.99999933183151113</v>
      </c>
      <c r="Q163" s="27">
        <f t="shared" si="36"/>
        <v>497.56</v>
      </c>
      <c r="R163" s="82">
        <f t="shared" si="37"/>
        <v>1.0000080392960791</v>
      </c>
    </row>
    <row r="164" spans="1:18" s="4" customFormat="1" ht="39" customHeight="1" x14ac:dyDescent="0.25">
      <c r="A164" s="189" t="s">
        <v>195</v>
      </c>
      <c r="B164" s="103" t="s">
        <v>1146</v>
      </c>
      <c r="C164" s="119"/>
      <c r="D164" s="115" t="s">
        <v>194</v>
      </c>
      <c r="E164" s="190"/>
      <c r="F164" s="170">
        <v>10653.348718750003</v>
      </c>
      <c r="G164" s="27">
        <v>3467.1899999999996</v>
      </c>
      <c r="H164" s="27">
        <v>6463.5643187500036</v>
      </c>
      <c r="I164" s="29">
        <v>722.59440000000006</v>
      </c>
      <c r="J164" s="76"/>
      <c r="K164" s="28">
        <f t="shared" si="30"/>
        <v>10653.34</v>
      </c>
      <c r="L164" s="81">
        <f t="shared" si="31"/>
        <v>0.99999918159536183</v>
      </c>
      <c r="M164" s="27">
        <f t="shared" si="32"/>
        <v>3467.19</v>
      </c>
      <c r="N164" s="81">
        <f t="shared" si="33"/>
        <v>1.0000000000000002</v>
      </c>
      <c r="O164" s="27">
        <f t="shared" si="34"/>
        <v>6463.56</v>
      </c>
      <c r="P164" s="81">
        <f t="shared" si="35"/>
        <v>0.99999933183151113</v>
      </c>
      <c r="Q164" s="27">
        <f t="shared" si="36"/>
        <v>722.59</v>
      </c>
      <c r="R164" s="82">
        <f t="shared" si="37"/>
        <v>0.9999939108301974</v>
      </c>
    </row>
    <row r="165" spans="1:18" s="4" customFormat="1" ht="39" customHeight="1" x14ac:dyDescent="0.25">
      <c r="A165" s="189" t="s">
        <v>197</v>
      </c>
      <c r="B165" s="103" t="s">
        <v>193</v>
      </c>
      <c r="C165" s="119"/>
      <c r="D165" s="115" t="s">
        <v>194</v>
      </c>
      <c r="E165" s="198"/>
      <c r="F165" s="170">
        <v>11627.070718750003</v>
      </c>
      <c r="G165" s="27">
        <v>4440.9120000000003</v>
      </c>
      <c r="H165" s="27">
        <v>6463.5643187500036</v>
      </c>
      <c r="I165" s="29">
        <v>722.59440000000006</v>
      </c>
      <c r="J165" s="76"/>
      <c r="K165" s="28">
        <f t="shared" si="30"/>
        <v>11627.060000000001</v>
      </c>
      <c r="L165" s="81">
        <f t="shared" si="31"/>
        <v>0.99999907812120004</v>
      </c>
      <c r="M165" s="27">
        <f t="shared" si="32"/>
        <v>4440.91</v>
      </c>
      <c r="N165" s="81">
        <f t="shared" si="33"/>
        <v>0.9999995496420554</v>
      </c>
      <c r="O165" s="27">
        <f t="shared" si="34"/>
        <v>6463.56</v>
      </c>
      <c r="P165" s="81">
        <f t="shared" si="35"/>
        <v>0.99999933183151113</v>
      </c>
      <c r="Q165" s="27">
        <f t="shared" si="36"/>
        <v>722.59</v>
      </c>
      <c r="R165" s="82">
        <f t="shared" si="37"/>
        <v>0.9999939108301974</v>
      </c>
    </row>
    <row r="166" spans="1:18" s="4" customFormat="1" ht="39" customHeight="1" x14ac:dyDescent="0.25">
      <c r="A166" s="189" t="s">
        <v>199</v>
      </c>
      <c r="B166" s="103" t="s">
        <v>1147</v>
      </c>
      <c r="C166" s="119"/>
      <c r="D166" s="115" t="s">
        <v>194</v>
      </c>
      <c r="E166" s="198"/>
      <c r="F166" s="170">
        <v>12605.250718750003</v>
      </c>
      <c r="G166" s="27">
        <v>5419.0920000000006</v>
      </c>
      <c r="H166" s="27">
        <v>6463.5643187500036</v>
      </c>
      <c r="I166" s="29">
        <v>722.59440000000006</v>
      </c>
      <c r="J166" s="76"/>
      <c r="K166" s="28">
        <f t="shared" si="30"/>
        <v>12605.240000000002</v>
      </c>
      <c r="L166" s="81">
        <f t="shared" si="31"/>
        <v>0.99999914965991232</v>
      </c>
      <c r="M166" s="27">
        <f t="shared" si="32"/>
        <v>5419.09</v>
      </c>
      <c r="N166" s="81">
        <f t="shared" si="33"/>
        <v>0.99999963093448119</v>
      </c>
      <c r="O166" s="27">
        <f t="shared" si="34"/>
        <v>6463.56</v>
      </c>
      <c r="P166" s="81">
        <f t="shared" si="35"/>
        <v>0.99999933183151113</v>
      </c>
      <c r="Q166" s="27">
        <f t="shared" si="36"/>
        <v>722.59</v>
      </c>
      <c r="R166" s="82">
        <f t="shared" si="37"/>
        <v>0.9999939108301974</v>
      </c>
    </row>
    <row r="167" spans="1:18" s="4" customFormat="1" ht="39" customHeight="1" x14ac:dyDescent="0.25">
      <c r="A167" s="189" t="s">
        <v>201</v>
      </c>
      <c r="B167" s="103" t="s">
        <v>196</v>
      </c>
      <c r="C167" s="119"/>
      <c r="D167" s="115" t="s">
        <v>194</v>
      </c>
      <c r="E167" s="198"/>
      <c r="F167" s="170">
        <v>14651.148718750004</v>
      </c>
      <c r="G167" s="27">
        <v>7464.99</v>
      </c>
      <c r="H167" s="27">
        <v>6463.5643187500036</v>
      </c>
      <c r="I167" s="29">
        <v>722.59440000000006</v>
      </c>
      <c r="J167" s="76"/>
      <c r="K167" s="28">
        <f t="shared" si="30"/>
        <v>14651.14</v>
      </c>
      <c r="L167" s="81">
        <f t="shared" si="31"/>
        <v>0.99999940491014239</v>
      </c>
      <c r="M167" s="27">
        <f t="shared" si="32"/>
        <v>7464.99</v>
      </c>
      <c r="N167" s="81">
        <f t="shared" si="33"/>
        <v>1</v>
      </c>
      <c r="O167" s="27">
        <f t="shared" si="34"/>
        <v>6463.56</v>
      </c>
      <c r="P167" s="81">
        <f t="shared" si="35"/>
        <v>0.99999933183151113</v>
      </c>
      <c r="Q167" s="27">
        <f t="shared" si="36"/>
        <v>722.59</v>
      </c>
      <c r="R167" s="82">
        <f t="shared" si="37"/>
        <v>0.9999939108301974</v>
      </c>
    </row>
    <row r="168" spans="1:18" s="4" customFormat="1" ht="39" customHeight="1" x14ac:dyDescent="0.25">
      <c r="A168" s="189" t="s">
        <v>1148</v>
      </c>
      <c r="B168" s="103" t="s">
        <v>1149</v>
      </c>
      <c r="C168" s="119"/>
      <c r="D168" s="115" t="s">
        <v>194</v>
      </c>
      <c r="E168" s="198"/>
      <c r="F168" s="170">
        <v>16836.223918750002</v>
      </c>
      <c r="G168" s="27">
        <v>9176.5740000000005</v>
      </c>
      <c r="H168" s="27">
        <v>6463.5643187500036</v>
      </c>
      <c r="I168" s="29">
        <v>1196.0856000000001</v>
      </c>
      <c r="J168" s="76"/>
      <c r="K168" s="28">
        <f t="shared" si="30"/>
        <v>16836.22</v>
      </c>
      <c r="L168" s="81">
        <f t="shared" si="31"/>
        <v>0.99999976724293882</v>
      </c>
      <c r="M168" s="27">
        <f t="shared" si="32"/>
        <v>9176.57</v>
      </c>
      <c r="N168" s="81">
        <f t="shared" si="33"/>
        <v>0.99999956410747615</v>
      </c>
      <c r="O168" s="27">
        <f t="shared" si="34"/>
        <v>6463.56</v>
      </c>
      <c r="P168" s="81">
        <f t="shared" si="35"/>
        <v>0.99999933183151113</v>
      </c>
      <c r="Q168" s="27">
        <f t="shared" si="36"/>
        <v>1196.0899999999999</v>
      </c>
      <c r="R168" s="82">
        <f t="shared" si="37"/>
        <v>1.0000036786664765</v>
      </c>
    </row>
    <row r="169" spans="1:18" s="4" customFormat="1" ht="39" customHeight="1" x14ac:dyDescent="0.25">
      <c r="A169" s="189" t="s">
        <v>1150</v>
      </c>
      <c r="B169" s="103" t="s">
        <v>198</v>
      </c>
      <c r="C169" s="119"/>
      <c r="D169" s="115" t="s">
        <v>194</v>
      </c>
      <c r="E169" s="198"/>
      <c r="F169" s="170">
        <v>21524.328662500004</v>
      </c>
      <c r="G169" s="27">
        <v>12866.856</v>
      </c>
      <c r="H169" s="27">
        <v>7461.3870625000036</v>
      </c>
      <c r="I169" s="29">
        <v>1196.0856000000001</v>
      </c>
      <c r="J169" s="76"/>
      <c r="K169" s="28">
        <f t="shared" si="30"/>
        <v>21524.34</v>
      </c>
      <c r="L169" s="81">
        <f t="shared" si="31"/>
        <v>1.0000005267295522</v>
      </c>
      <c r="M169" s="27">
        <f t="shared" si="32"/>
        <v>12866.86</v>
      </c>
      <c r="N169" s="81">
        <f t="shared" si="33"/>
        <v>1.0000003108762545</v>
      </c>
      <c r="O169" s="27">
        <f t="shared" si="34"/>
        <v>7461.39</v>
      </c>
      <c r="P169" s="81">
        <f t="shared" si="35"/>
        <v>1.0000003936935549</v>
      </c>
      <c r="Q169" s="27">
        <f t="shared" si="36"/>
        <v>1196.0899999999999</v>
      </c>
      <c r="R169" s="82">
        <f t="shared" si="37"/>
        <v>1.0000036786664765</v>
      </c>
    </row>
    <row r="170" spans="1:18" s="4" customFormat="1" ht="39" customHeight="1" x14ac:dyDescent="0.25">
      <c r="A170" s="189" t="s">
        <v>1151</v>
      </c>
      <c r="B170" s="103" t="s">
        <v>200</v>
      </c>
      <c r="C170" s="119"/>
      <c r="D170" s="115" t="s">
        <v>194</v>
      </c>
      <c r="E170" s="198"/>
      <c r="F170" s="170">
        <v>27487.924262500004</v>
      </c>
      <c r="G170" s="27">
        <v>18544.925999999999</v>
      </c>
      <c r="H170" s="27">
        <v>7461.3870625000036</v>
      </c>
      <c r="I170" s="29">
        <v>1481.6112000000003</v>
      </c>
      <c r="J170" s="76"/>
      <c r="K170" s="28">
        <f t="shared" si="30"/>
        <v>27487.93</v>
      </c>
      <c r="L170" s="81">
        <f t="shared" si="31"/>
        <v>1.0000002087280198</v>
      </c>
      <c r="M170" s="27">
        <f t="shared" si="32"/>
        <v>18544.93</v>
      </c>
      <c r="N170" s="81">
        <f t="shared" si="33"/>
        <v>1.0000002156924217</v>
      </c>
      <c r="O170" s="27">
        <f t="shared" si="34"/>
        <v>7461.39</v>
      </c>
      <c r="P170" s="81">
        <f t="shared" si="35"/>
        <v>1.0000003936935549</v>
      </c>
      <c r="Q170" s="27">
        <f t="shared" si="36"/>
        <v>1481.61</v>
      </c>
      <c r="R170" s="82">
        <f t="shared" si="37"/>
        <v>0.99999919007091709</v>
      </c>
    </row>
    <row r="171" spans="1:18" s="4" customFormat="1" ht="39" customHeight="1" x14ac:dyDescent="0.25">
      <c r="A171" s="189" t="s">
        <v>1152</v>
      </c>
      <c r="B171" s="103" t="s">
        <v>1153</v>
      </c>
      <c r="C171" s="119"/>
      <c r="D171" s="115" t="s">
        <v>194</v>
      </c>
      <c r="E171" s="198"/>
      <c r="F171" s="170">
        <v>28079.242262500004</v>
      </c>
      <c r="G171" s="27">
        <v>19136.243999999999</v>
      </c>
      <c r="H171" s="27">
        <v>7461.3870625000036</v>
      </c>
      <c r="I171" s="29">
        <v>1481.6112000000003</v>
      </c>
      <c r="J171" s="76"/>
      <c r="K171" s="28">
        <f t="shared" si="30"/>
        <v>28079.24</v>
      </c>
      <c r="L171" s="81">
        <f t="shared" si="31"/>
        <v>0.99999991942446376</v>
      </c>
      <c r="M171" s="27">
        <f t="shared" si="32"/>
        <v>19136.240000000002</v>
      </c>
      <c r="N171" s="81">
        <f t="shared" si="33"/>
        <v>0.99999979097256508</v>
      </c>
      <c r="O171" s="27">
        <f t="shared" si="34"/>
        <v>7461.39</v>
      </c>
      <c r="P171" s="81">
        <f t="shared" si="35"/>
        <v>1.0000003936935549</v>
      </c>
      <c r="Q171" s="27">
        <f t="shared" si="36"/>
        <v>1481.61</v>
      </c>
      <c r="R171" s="82">
        <f t="shared" si="37"/>
        <v>0.99999919007091709</v>
      </c>
    </row>
    <row r="172" spans="1:18" s="4" customFormat="1" ht="39" customHeight="1" x14ac:dyDescent="0.25">
      <c r="A172" s="189" t="s">
        <v>1154</v>
      </c>
      <c r="B172" s="103" t="s">
        <v>1155</v>
      </c>
      <c r="C172" s="119"/>
      <c r="D172" s="115" t="s">
        <v>194</v>
      </c>
      <c r="E172" s="198"/>
      <c r="F172" s="170">
        <v>42596.586343750008</v>
      </c>
      <c r="G172" s="27">
        <v>31073.046000000002</v>
      </c>
      <c r="H172" s="27">
        <v>10041.929143750003</v>
      </c>
      <c r="I172" s="29">
        <v>1481.6112000000003</v>
      </c>
      <c r="J172" s="76"/>
      <c r="K172" s="28">
        <f t="shared" si="30"/>
        <v>42596.59</v>
      </c>
      <c r="L172" s="81">
        <f t="shared" si="31"/>
        <v>1.0000000858343427</v>
      </c>
      <c r="M172" s="27">
        <f t="shared" si="32"/>
        <v>31073.05</v>
      </c>
      <c r="N172" s="81">
        <f t="shared" si="33"/>
        <v>1.0000001287289311</v>
      </c>
      <c r="O172" s="27">
        <f t="shared" si="34"/>
        <v>10041.93</v>
      </c>
      <c r="P172" s="81">
        <f t="shared" si="35"/>
        <v>1.0000000852674804</v>
      </c>
      <c r="Q172" s="27">
        <f t="shared" si="36"/>
        <v>1481.61</v>
      </c>
      <c r="R172" s="82">
        <f t="shared" si="37"/>
        <v>0.99999919007091709</v>
      </c>
    </row>
    <row r="173" spans="1:18" s="4" customFormat="1" ht="39" customHeight="1" x14ac:dyDescent="0.25">
      <c r="A173" s="189" t="s">
        <v>1156</v>
      </c>
      <c r="B173" s="103" t="s">
        <v>1157</v>
      </c>
      <c r="C173" s="119"/>
      <c r="D173" s="115" t="s">
        <v>194</v>
      </c>
      <c r="E173" s="198"/>
      <c r="F173" s="170">
        <v>43795.743943750007</v>
      </c>
      <c r="G173" s="27">
        <v>31365.546000000002</v>
      </c>
      <c r="H173" s="27">
        <v>10041.929143750003</v>
      </c>
      <c r="I173" s="29">
        <v>2388.2688000000003</v>
      </c>
      <c r="J173" s="76"/>
      <c r="K173" s="28">
        <f t="shared" si="30"/>
        <v>43795.749999999993</v>
      </c>
      <c r="L173" s="81">
        <f t="shared" si="31"/>
        <v>1.0000001382839847</v>
      </c>
      <c r="M173" s="27">
        <f t="shared" si="32"/>
        <v>31365.55</v>
      </c>
      <c r="N173" s="81">
        <f t="shared" si="33"/>
        <v>1.0000001275284669</v>
      </c>
      <c r="O173" s="27">
        <f t="shared" si="34"/>
        <v>10041.93</v>
      </c>
      <c r="P173" s="81">
        <f t="shared" si="35"/>
        <v>1.0000000852674804</v>
      </c>
      <c r="Q173" s="27">
        <f t="shared" si="36"/>
        <v>2388.27</v>
      </c>
      <c r="R173" s="82">
        <f t="shared" si="37"/>
        <v>1.0000005024560048</v>
      </c>
    </row>
    <row r="174" spans="1:18" s="4" customFormat="1" ht="93.75" customHeight="1" x14ac:dyDescent="0.25">
      <c r="A174" s="180" t="s">
        <v>1158</v>
      </c>
      <c r="B174" s="103" t="s">
        <v>1286</v>
      </c>
      <c r="C174" s="119" t="s">
        <v>1287</v>
      </c>
      <c r="D174" s="115" t="s">
        <v>194</v>
      </c>
      <c r="E174" s="198" t="s">
        <v>1665</v>
      </c>
      <c r="F174" s="170">
        <v>3467.1899999999996</v>
      </c>
      <c r="G174" s="27">
        <v>3467.1899999999996</v>
      </c>
      <c r="H174" s="27">
        <v>0</v>
      </c>
      <c r="I174" s="29">
        <v>0</v>
      </c>
      <c r="J174" s="76"/>
      <c r="K174" s="28">
        <f t="shared" si="30"/>
        <v>3467.19</v>
      </c>
      <c r="L174" s="81">
        <f t="shared" si="31"/>
        <v>1.0000000000000002</v>
      </c>
      <c r="M174" s="27">
        <f t="shared" si="32"/>
        <v>3467.19</v>
      </c>
      <c r="N174" s="81">
        <f t="shared" si="33"/>
        <v>1.0000000000000002</v>
      </c>
      <c r="O174" s="27">
        <f t="shared" si="34"/>
        <v>0</v>
      </c>
      <c r="P174" s="81" t="e">
        <f t="shared" si="35"/>
        <v>#DIV/0!</v>
      </c>
      <c r="Q174" s="27">
        <f t="shared" si="36"/>
        <v>0</v>
      </c>
      <c r="R174" s="82" t="e">
        <f t="shared" si="37"/>
        <v>#DIV/0!</v>
      </c>
    </row>
    <row r="175" spans="1:18" s="4" customFormat="1" ht="72" customHeight="1" x14ac:dyDescent="0.25">
      <c r="A175" s="180" t="s">
        <v>1159</v>
      </c>
      <c r="B175" s="103" t="s">
        <v>1160</v>
      </c>
      <c r="C175" s="119" t="s">
        <v>1161</v>
      </c>
      <c r="D175" s="115" t="s">
        <v>1162</v>
      </c>
      <c r="E175" s="198" t="s">
        <v>1666</v>
      </c>
      <c r="F175" s="170">
        <v>117.6648</v>
      </c>
      <c r="G175" s="27">
        <v>106.968</v>
      </c>
      <c r="H175" s="27">
        <v>0</v>
      </c>
      <c r="I175" s="29">
        <v>10.6968</v>
      </c>
      <c r="J175" s="76"/>
      <c r="K175" s="28">
        <f t="shared" si="30"/>
        <v>117.67</v>
      </c>
      <c r="L175" s="81">
        <f t="shared" si="31"/>
        <v>1.000044193335645</v>
      </c>
      <c r="M175" s="27">
        <f t="shared" si="32"/>
        <v>106.97</v>
      </c>
      <c r="N175" s="81">
        <f t="shared" si="33"/>
        <v>1.0000186971804652</v>
      </c>
      <c r="O175" s="27">
        <f t="shared" si="34"/>
        <v>0</v>
      </c>
      <c r="P175" s="81" t="e">
        <f t="shared" si="35"/>
        <v>#DIV/0!</v>
      </c>
      <c r="Q175" s="27">
        <f t="shared" si="36"/>
        <v>10.7</v>
      </c>
      <c r="R175" s="82">
        <f t="shared" si="37"/>
        <v>1.0002991548874429</v>
      </c>
    </row>
    <row r="176" spans="1:18" s="4" customFormat="1" ht="72" customHeight="1" x14ac:dyDescent="0.25">
      <c r="A176" s="180" t="s">
        <v>1163</v>
      </c>
      <c r="B176" s="103" t="s">
        <v>1667</v>
      </c>
      <c r="C176" s="119" t="s">
        <v>1164</v>
      </c>
      <c r="D176" s="85" t="s">
        <v>1165</v>
      </c>
      <c r="E176" s="198" t="s">
        <v>1668</v>
      </c>
      <c r="F176" s="170">
        <v>35556.572639999999</v>
      </c>
      <c r="G176" s="27">
        <v>12992.051039999998</v>
      </c>
      <c r="H176" s="27">
        <v>22564.521600000004</v>
      </c>
      <c r="I176" s="29">
        <v>0</v>
      </c>
      <c r="J176" s="76"/>
      <c r="K176" s="28">
        <f t="shared" si="30"/>
        <v>35556.57</v>
      </c>
      <c r="L176" s="81">
        <f t="shared" si="31"/>
        <v>0.99999992575212393</v>
      </c>
      <c r="M176" s="27">
        <f t="shared" si="32"/>
        <v>12992.05</v>
      </c>
      <c r="N176" s="81">
        <f t="shared" si="33"/>
        <v>0.99999991995105342</v>
      </c>
      <c r="O176" s="27">
        <f t="shared" si="34"/>
        <v>22564.52</v>
      </c>
      <c r="P176" s="81">
        <f t="shared" si="35"/>
        <v>0.99999992909222579</v>
      </c>
      <c r="Q176" s="27">
        <f t="shared" si="36"/>
        <v>0</v>
      </c>
      <c r="R176" s="82" t="e">
        <f t="shared" si="37"/>
        <v>#DIV/0!</v>
      </c>
    </row>
    <row r="177" spans="1:18" s="4" customFormat="1" ht="72" customHeight="1" x14ac:dyDescent="0.25">
      <c r="A177" s="180" t="s">
        <v>1166</v>
      </c>
      <c r="B177" s="103" t="s">
        <v>1167</v>
      </c>
      <c r="C177" s="119" t="s">
        <v>1288</v>
      </c>
      <c r="D177" s="115" t="s">
        <v>476</v>
      </c>
      <c r="E177" s="198" t="s">
        <v>1669</v>
      </c>
      <c r="F177" s="170">
        <v>7287.693666666667</v>
      </c>
      <c r="G177" s="27">
        <v>564.56999999999994</v>
      </c>
      <c r="H177" s="27">
        <v>6666.666666666667</v>
      </c>
      <c r="I177" s="29">
        <v>56.457000000000008</v>
      </c>
      <c r="J177" s="76"/>
      <c r="K177" s="28">
        <f t="shared" si="30"/>
        <v>7287.7</v>
      </c>
      <c r="L177" s="81">
        <f t="shared" si="31"/>
        <v>1.0000008690449438</v>
      </c>
      <c r="M177" s="27">
        <f t="shared" si="32"/>
        <v>564.57000000000005</v>
      </c>
      <c r="N177" s="81">
        <f t="shared" si="33"/>
        <v>1.0000000000000002</v>
      </c>
      <c r="O177" s="27">
        <f t="shared" si="34"/>
        <v>6666.67</v>
      </c>
      <c r="P177" s="81">
        <f t="shared" si="35"/>
        <v>1.0000005000000001</v>
      </c>
      <c r="Q177" s="27">
        <f t="shared" si="36"/>
        <v>56.46</v>
      </c>
      <c r="R177" s="82">
        <f t="shared" si="37"/>
        <v>1.0000531377862798</v>
      </c>
    </row>
    <row r="178" spans="1:18" s="4" customFormat="1" ht="229.5" customHeight="1" x14ac:dyDescent="0.25">
      <c r="A178" s="200" t="s">
        <v>202</v>
      </c>
      <c r="B178" s="103" t="s">
        <v>1289</v>
      </c>
      <c r="C178" s="127" t="s">
        <v>1545</v>
      </c>
      <c r="D178" s="115"/>
      <c r="E178" s="190" t="s">
        <v>1670</v>
      </c>
      <c r="F178" s="170"/>
      <c r="G178" s="27"/>
      <c r="H178" s="27"/>
      <c r="I178" s="29"/>
      <c r="J178" s="76"/>
      <c r="K178" s="28"/>
      <c r="L178" s="81"/>
      <c r="M178" s="27"/>
      <c r="N178" s="81"/>
      <c r="O178" s="27"/>
      <c r="P178" s="81"/>
      <c r="Q178" s="27"/>
      <c r="R178" s="82"/>
    </row>
    <row r="179" spans="1:18" s="4" customFormat="1" ht="39" customHeight="1" x14ac:dyDescent="0.25">
      <c r="A179" s="189" t="s">
        <v>203</v>
      </c>
      <c r="B179" s="103" t="s">
        <v>204</v>
      </c>
      <c r="C179" s="119"/>
      <c r="D179" s="115" t="s">
        <v>1655</v>
      </c>
      <c r="E179" s="178"/>
      <c r="F179" s="170">
        <v>226856.7248953841</v>
      </c>
      <c r="G179" s="27">
        <v>111267.16703570688</v>
      </c>
      <c r="H179" s="27">
        <v>81475.885622250004</v>
      </c>
      <c r="I179" s="29">
        <v>34113.672237427199</v>
      </c>
      <c r="J179" s="76"/>
      <c r="K179" s="28">
        <f t="shared" si="30"/>
        <v>226856.72999999998</v>
      </c>
      <c r="L179" s="81">
        <f t="shared" si="31"/>
        <v>1.0000000225014969</v>
      </c>
      <c r="M179" s="27">
        <f t="shared" si="32"/>
        <v>111267.17</v>
      </c>
      <c r="N179" s="81">
        <f t="shared" si="33"/>
        <v>1.0000000266412203</v>
      </c>
      <c r="O179" s="27">
        <f t="shared" si="34"/>
        <v>81475.89</v>
      </c>
      <c r="P179" s="81">
        <f t="shared" si="35"/>
        <v>1.0000000537306217</v>
      </c>
      <c r="Q179" s="27">
        <f t="shared" si="36"/>
        <v>34113.67</v>
      </c>
      <c r="R179" s="82">
        <f t="shared" si="37"/>
        <v>0.99999993441259605</v>
      </c>
    </row>
    <row r="180" spans="1:18" s="4" customFormat="1" ht="39" customHeight="1" x14ac:dyDescent="0.25">
      <c r="A180" s="189" t="s">
        <v>205</v>
      </c>
      <c r="B180" s="103" t="s">
        <v>206</v>
      </c>
      <c r="C180" s="119"/>
      <c r="D180" s="115" t="s">
        <v>1655</v>
      </c>
      <c r="E180" s="178"/>
      <c r="F180" s="170">
        <v>287192.19628430798</v>
      </c>
      <c r="G180" s="27">
        <v>126187.16043738113</v>
      </c>
      <c r="H180" s="27">
        <v>126891.36360949965</v>
      </c>
      <c r="I180" s="29">
        <v>34113.672237427199</v>
      </c>
      <c r="J180" s="76"/>
      <c r="K180" s="28">
        <f t="shared" si="30"/>
        <v>287192.19</v>
      </c>
      <c r="L180" s="81">
        <f t="shared" si="31"/>
        <v>0.99999997811811026</v>
      </c>
      <c r="M180" s="27">
        <f t="shared" si="32"/>
        <v>126187.16</v>
      </c>
      <c r="N180" s="81">
        <f t="shared" si="33"/>
        <v>0.99999999653386984</v>
      </c>
      <c r="O180" s="27">
        <f t="shared" si="34"/>
        <v>126891.36</v>
      </c>
      <c r="P180" s="81">
        <f t="shared" si="35"/>
        <v>0.99999997155441045</v>
      </c>
      <c r="Q180" s="27">
        <f t="shared" si="36"/>
        <v>34113.67</v>
      </c>
      <c r="R180" s="82">
        <f t="shared" si="37"/>
        <v>0.99999993441259605</v>
      </c>
    </row>
    <row r="181" spans="1:18" s="4" customFormat="1" ht="39" customHeight="1" x14ac:dyDescent="0.25">
      <c r="A181" s="189" t="s">
        <v>207</v>
      </c>
      <c r="B181" s="103" t="s">
        <v>208</v>
      </c>
      <c r="C181" s="119"/>
      <c r="D181" s="115" t="s">
        <v>1655</v>
      </c>
      <c r="E181" s="178"/>
      <c r="F181" s="170">
        <v>373639.56430131645</v>
      </c>
      <c r="G181" s="27">
        <v>141107.14359013888</v>
      </c>
      <c r="H181" s="27">
        <v>198418.74847375037</v>
      </c>
      <c r="I181" s="29">
        <v>34113.672237427199</v>
      </c>
      <c r="J181" s="76"/>
      <c r="K181" s="28">
        <f t="shared" si="30"/>
        <v>373639.56</v>
      </c>
      <c r="L181" s="81">
        <f t="shared" si="31"/>
        <v>0.99999998848805949</v>
      </c>
      <c r="M181" s="27">
        <f t="shared" si="32"/>
        <v>141107.14000000001</v>
      </c>
      <c r="N181" s="81">
        <f t="shared" si="33"/>
        <v>0.99999997455735568</v>
      </c>
      <c r="O181" s="27">
        <f t="shared" si="34"/>
        <v>198418.75</v>
      </c>
      <c r="P181" s="81">
        <f t="shared" si="35"/>
        <v>1.0000000076920637</v>
      </c>
      <c r="Q181" s="27">
        <f t="shared" si="36"/>
        <v>34113.67</v>
      </c>
      <c r="R181" s="82">
        <f t="shared" si="37"/>
        <v>0.99999993441259605</v>
      </c>
    </row>
    <row r="182" spans="1:18" s="4" customFormat="1" ht="39" customHeight="1" x14ac:dyDescent="0.25">
      <c r="A182" s="189" t="s">
        <v>209</v>
      </c>
      <c r="B182" s="103" t="s">
        <v>210</v>
      </c>
      <c r="C182" s="124"/>
      <c r="D182" s="115" t="s">
        <v>1655</v>
      </c>
      <c r="E182" s="178"/>
      <c r="F182" s="170">
        <v>462244.71326399839</v>
      </c>
      <c r="G182" s="27">
        <v>170947.12014457086</v>
      </c>
      <c r="H182" s="27">
        <v>257183.92088200036</v>
      </c>
      <c r="I182" s="29">
        <v>34113.672237427199</v>
      </c>
      <c r="J182" s="76"/>
      <c r="K182" s="28">
        <f t="shared" si="30"/>
        <v>462244.71</v>
      </c>
      <c r="L182" s="81">
        <f t="shared" si="31"/>
        <v>0.9999999929388087</v>
      </c>
      <c r="M182" s="27">
        <f t="shared" si="32"/>
        <v>170947.12</v>
      </c>
      <c r="N182" s="81">
        <f t="shared" si="33"/>
        <v>0.99999999915429483</v>
      </c>
      <c r="O182" s="27">
        <f t="shared" si="34"/>
        <v>257183.92</v>
      </c>
      <c r="P182" s="81">
        <f t="shared" si="35"/>
        <v>0.99999999657054628</v>
      </c>
      <c r="Q182" s="27">
        <f t="shared" si="36"/>
        <v>34113.67</v>
      </c>
      <c r="R182" s="82">
        <f t="shared" si="37"/>
        <v>0.99999993441259605</v>
      </c>
    </row>
    <row r="183" spans="1:18" s="4" customFormat="1" ht="39" customHeight="1" x14ac:dyDescent="0.25">
      <c r="A183" s="189" t="s">
        <v>211</v>
      </c>
      <c r="B183" s="103" t="s">
        <v>212</v>
      </c>
      <c r="C183" s="124"/>
      <c r="D183" s="115" t="s">
        <v>1655</v>
      </c>
      <c r="E183" s="178"/>
      <c r="F183" s="170">
        <v>721478.21162027959</v>
      </c>
      <c r="G183" s="27">
        <v>214137.27381235201</v>
      </c>
      <c r="H183" s="27">
        <v>473227.2655705004</v>
      </c>
      <c r="I183" s="29">
        <v>34113.672237427199</v>
      </c>
      <c r="J183" s="76"/>
      <c r="K183" s="28">
        <f t="shared" si="30"/>
        <v>721478.21000000008</v>
      </c>
      <c r="L183" s="81">
        <f t="shared" si="31"/>
        <v>0.99999999775422255</v>
      </c>
      <c r="M183" s="27">
        <f t="shared" si="32"/>
        <v>214137.27</v>
      </c>
      <c r="N183" s="81">
        <f t="shared" si="33"/>
        <v>0.99999998219669117</v>
      </c>
      <c r="O183" s="27">
        <f t="shared" si="34"/>
        <v>473227.27</v>
      </c>
      <c r="P183" s="81">
        <f t="shared" si="35"/>
        <v>1.0000000093601953</v>
      </c>
      <c r="Q183" s="27">
        <f t="shared" si="36"/>
        <v>34113.67</v>
      </c>
      <c r="R183" s="82">
        <f t="shared" si="37"/>
        <v>0.99999993441259605</v>
      </c>
    </row>
    <row r="184" spans="1:18" s="4" customFormat="1" ht="39" customHeight="1" x14ac:dyDescent="0.25">
      <c r="A184" s="189" t="s">
        <v>213</v>
      </c>
      <c r="B184" s="103" t="s">
        <v>214</v>
      </c>
      <c r="C184" s="124"/>
      <c r="D184" s="115" t="s">
        <v>1655</v>
      </c>
      <c r="E184" s="178"/>
      <c r="F184" s="170">
        <v>1320484.2464554177</v>
      </c>
      <c r="G184" s="27">
        <v>409151.91427799041</v>
      </c>
      <c r="H184" s="27">
        <v>877218.65994000004</v>
      </c>
      <c r="I184" s="29">
        <v>34113.672237427199</v>
      </c>
      <c r="J184" s="76"/>
      <c r="K184" s="28">
        <f t="shared" si="30"/>
        <v>1320484.24</v>
      </c>
      <c r="L184" s="81">
        <f t="shared" si="31"/>
        <v>0.99999999511132542</v>
      </c>
      <c r="M184" s="27">
        <f t="shared" si="32"/>
        <v>409151.91</v>
      </c>
      <c r="N184" s="81">
        <f t="shared" si="33"/>
        <v>0.99999998954424929</v>
      </c>
      <c r="O184" s="27">
        <f t="shared" si="34"/>
        <v>877218.66</v>
      </c>
      <c r="P184" s="81">
        <f t="shared" si="35"/>
        <v>1.000000000068398</v>
      </c>
      <c r="Q184" s="27">
        <f t="shared" si="36"/>
        <v>34113.67</v>
      </c>
      <c r="R184" s="82">
        <f t="shared" si="37"/>
        <v>0.99999993441259605</v>
      </c>
    </row>
    <row r="185" spans="1:18" s="4" customFormat="1" ht="39" customHeight="1" x14ac:dyDescent="0.25">
      <c r="A185" s="189" t="s">
        <v>215</v>
      </c>
      <c r="B185" s="103" t="s">
        <v>216</v>
      </c>
      <c r="C185" s="124"/>
      <c r="D185" s="115" t="s">
        <v>1655</v>
      </c>
      <c r="E185" s="178"/>
      <c r="F185" s="170">
        <v>1913324.0983504995</v>
      </c>
      <c r="G185" s="27">
        <v>606759.34613257216</v>
      </c>
      <c r="H185" s="27">
        <v>1272451.0799805</v>
      </c>
      <c r="I185" s="29">
        <v>34113.672237427199</v>
      </c>
      <c r="J185" s="76"/>
      <c r="K185" s="28">
        <f t="shared" si="30"/>
        <v>1913324.1</v>
      </c>
      <c r="L185" s="81">
        <f t="shared" si="31"/>
        <v>1.0000000008621124</v>
      </c>
      <c r="M185" s="27">
        <f t="shared" si="32"/>
        <v>606759.35</v>
      </c>
      <c r="N185" s="81">
        <f t="shared" si="33"/>
        <v>1.0000000063739072</v>
      </c>
      <c r="O185" s="27">
        <f t="shared" si="34"/>
        <v>1272451.08</v>
      </c>
      <c r="P185" s="81">
        <f t="shared" si="35"/>
        <v>1.0000000000153249</v>
      </c>
      <c r="Q185" s="27">
        <f t="shared" si="36"/>
        <v>34113.67</v>
      </c>
      <c r="R185" s="82">
        <f t="shared" si="37"/>
        <v>0.99999993441259605</v>
      </c>
    </row>
    <row r="186" spans="1:18" s="4" customFormat="1" ht="39" customHeight="1" x14ac:dyDescent="0.25">
      <c r="A186" s="189" t="s">
        <v>217</v>
      </c>
      <c r="B186" s="103" t="s">
        <v>218</v>
      </c>
      <c r="C186" s="119"/>
      <c r="D186" s="115" t="s">
        <v>1655</v>
      </c>
      <c r="E186" s="178"/>
      <c r="F186" s="170">
        <v>2427788.8412512839</v>
      </c>
      <c r="G186" s="27">
        <v>720456.57226135302</v>
      </c>
      <c r="H186" s="27">
        <v>1673218.5967525037</v>
      </c>
      <c r="I186" s="29">
        <v>34113.672237427199</v>
      </c>
      <c r="J186" s="76"/>
      <c r="K186" s="28">
        <f t="shared" si="30"/>
        <v>2427788.84</v>
      </c>
      <c r="L186" s="81">
        <f t="shared" si="31"/>
        <v>0.99999999948459928</v>
      </c>
      <c r="M186" s="27">
        <f t="shared" si="32"/>
        <v>720456.57</v>
      </c>
      <c r="N186" s="81">
        <f t="shared" si="33"/>
        <v>0.99999999686122221</v>
      </c>
      <c r="O186" s="27">
        <f t="shared" si="34"/>
        <v>1673218.6</v>
      </c>
      <c r="P186" s="81">
        <f t="shared" si="35"/>
        <v>1.0000000019408679</v>
      </c>
      <c r="Q186" s="27">
        <f t="shared" si="36"/>
        <v>34113.67</v>
      </c>
      <c r="R186" s="82">
        <f t="shared" si="37"/>
        <v>0.99999993441259605</v>
      </c>
    </row>
    <row r="187" spans="1:18" s="4" customFormat="1" ht="39" customHeight="1" x14ac:dyDescent="0.25">
      <c r="A187" s="189" t="s">
        <v>219</v>
      </c>
      <c r="B187" s="103" t="s">
        <v>220</v>
      </c>
      <c r="C187" s="119"/>
      <c r="D187" s="115" t="s">
        <v>1655</v>
      </c>
      <c r="E187" s="178"/>
      <c r="F187" s="170">
        <v>3678313.7339871055</v>
      </c>
      <c r="G187" s="27">
        <v>843896.76685918216</v>
      </c>
      <c r="H187" s="27">
        <v>2800303.2948904964</v>
      </c>
      <c r="I187" s="29">
        <v>34113.672237427199</v>
      </c>
      <c r="J187" s="76"/>
      <c r="K187" s="28">
        <f t="shared" si="30"/>
        <v>3678313.73</v>
      </c>
      <c r="L187" s="81">
        <f t="shared" si="31"/>
        <v>0.99999999891605074</v>
      </c>
      <c r="M187" s="27">
        <f t="shared" si="32"/>
        <v>843896.77</v>
      </c>
      <c r="N187" s="81">
        <f t="shared" si="33"/>
        <v>1.0000000037218033</v>
      </c>
      <c r="O187" s="27">
        <f t="shared" si="34"/>
        <v>2800303.29</v>
      </c>
      <c r="P187" s="81">
        <f t="shared" si="35"/>
        <v>0.99999999825358332</v>
      </c>
      <c r="Q187" s="27">
        <f t="shared" si="36"/>
        <v>34113.67</v>
      </c>
      <c r="R187" s="82">
        <f t="shared" si="37"/>
        <v>0.99999993441259605</v>
      </c>
    </row>
    <row r="188" spans="1:18" s="4" customFormat="1" ht="39" customHeight="1" x14ac:dyDescent="0.25">
      <c r="A188" s="189" t="s">
        <v>221</v>
      </c>
      <c r="B188" s="103" t="s">
        <v>222</v>
      </c>
      <c r="C188" s="119"/>
      <c r="D188" s="115" t="s">
        <v>1655</v>
      </c>
      <c r="E188" s="178"/>
      <c r="F188" s="170">
        <v>246595.41175488412</v>
      </c>
      <c r="G188" s="27">
        <v>111267.16703570688</v>
      </c>
      <c r="H188" s="27">
        <v>101214.57248175002</v>
      </c>
      <c r="I188" s="29">
        <v>34113.672237427199</v>
      </c>
      <c r="J188" s="76"/>
      <c r="K188" s="28">
        <f t="shared" si="30"/>
        <v>246595.40999999997</v>
      </c>
      <c r="L188" s="81">
        <f t="shared" si="31"/>
        <v>0.99999999288354913</v>
      </c>
      <c r="M188" s="27">
        <f t="shared" si="32"/>
        <v>111267.17</v>
      </c>
      <c r="N188" s="81">
        <f t="shared" si="33"/>
        <v>1.0000000266412203</v>
      </c>
      <c r="O188" s="27">
        <f t="shared" si="34"/>
        <v>101214.57</v>
      </c>
      <c r="P188" s="81">
        <f t="shared" si="35"/>
        <v>0.99999997548030928</v>
      </c>
      <c r="Q188" s="27">
        <f t="shared" si="36"/>
        <v>34113.67</v>
      </c>
      <c r="R188" s="82">
        <f t="shared" si="37"/>
        <v>0.99999993441259605</v>
      </c>
    </row>
    <row r="189" spans="1:18" s="4" customFormat="1" ht="39" customHeight="1" x14ac:dyDescent="0.25">
      <c r="A189" s="189" t="s">
        <v>223</v>
      </c>
      <c r="B189" s="103" t="s">
        <v>224</v>
      </c>
      <c r="C189" s="119"/>
      <c r="D189" s="115" t="s">
        <v>1655</v>
      </c>
      <c r="E189" s="178"/>
      <c r="F189" s="170">
        <v>326768.52076430799</v>
      </c>
      <c r="G189" s="27">
        <v>126187.16043738113</v>
      </c>
      <c r="H189" s="27">
        <v>166467.68808949966</v>
      </c>
      <c r="I189" s="29">
        <v>34113.672237427199</v>
      </c>
      <c r="J189" s="76"/>
      <c r="K189" s="28">
        <f t="shared" si="30"/>
        <v>326768.51999999996</v>
      </c>
      <c r="L189" s="81">
        <f t="shared" si="31"/>
        <v>0.99999999766101078</v>
      </c>
      <c r="M189" s="27">
        <f t="shared" si="32"/>
        <v>126187.16</v>
      </c>
      <c r="N189" s="81">
        <f t="shared" si="33"/>
        <v>0.99999999653386984</v>
      </c>
      <c r="O189" s="27">
        <f t="shared" si="34"/>
        <v>166467.69</v>
      </c>
      <c r="P189" s="81">
        <f t="shared" si="35"/>
        <v>1.0000000114767038</v>
      </c>
      <c r="Q189" s="27">
        <f t="shared" si="36"/>
        <v>34113.67</v>
      </c>
      <c r="R189" s="82">
        <f t="shared" si="37"/>
        <v>0.99999993441259605</v>
      </c>
    </row>
    <row r="190" spans="1:18" s="4" customFormat="1" ht="39" customHeight="1" x14ac:dyDescent="0.25">
      <c r="A190" s="189" t="s">
        <v>225</v>
      </c>
      <c r="B190" s="103" t="s">
        <v>226</v>
      </c>
      <c r="C190" s="119"/>
      <c r="D190" s="115" t="s">
        <v>1655</v>
      </c>
      <c r="E190" s="178"/>
      <c r="F190" s="170">
        <v>407715.93783531646</v>
      </c>
      <c r="G190" s="27">
        <v>141107.14359013888</v>
      </c>
      <c r="H190" s="27">
        <v>232495.12200775038</v>
      </c>
      <c r="I190" s="29">
        <v>34113.672237427199</v>
      </c>
      <c r="J190" s="76"/>
      <c r="K190" s="28">
        <f t="shared" si="30"/>
        <v>407715.93</v>
      </c>
      <c r="L190" s="81">
        <f t="shared" si="31"/>
        <v>0.99999998078241303</v>
      </c>
      <c r="M190" s="27">
        <f t="shared" si="32"/>
        <v>141107.14000000001</v>
      </c>
      <c r="N190" s="81">
        <f t="shared" si="33"/>
        <v>0.99999997455735568</v>
      </c>
      <c r="O190" s="27">
        <f t="shared" si="34"/>
        <v>232495.12</v>
      </c>
      <c r="P190" s="81">
        <f t="shared" si="35"/>
        <v>0.99999999136433326</v>
      </c>
      <c r="Q190" s="27">
        <f t="shared" si="36"/>
        <v>34113.67</v>
      </c>
      <c r="R190" s="82">
        <f t="shared" si="37"/>
        <v>0.99999993441259605</v>
      </c>
    </row>
    <row r="191" spans="1:18" s="4" customFormat="1" ht="39" customHeight="1" x14ac:dyDescent="0.25">
      <c r="A191" s="189" t="s">
        <v>227</v>
      </c>
      <c r="B191" s="103" t="s">
        <v>228</v>
      </c>
      <c r="C191" s="119"/>
      <c r="D191" s="115" t="s">
        <v>1655</v>
      </c>
      <c r="E191" s="178"/>
      <c r="F191" s="170">
        <v>565636.06121374806</v>
      </c>
      <c r="G191" s="27">
        <v>170947.12014457086</v>
      </c>
      <c r="H191" s="27">
        <v>360575.26883175003</v>
      </c>
      <c r="I191" s="29">
        <v>34113.672237427199</v>
      </c>
      <c r="J191" s="76"/>
      <c r="K191" s="28">
        <f t="shared" si="30"/>
        <v>565636.06000000006</v>
      </c>
      <c r="L191" s="81">
        <f t="shared" si="31"/>
        <v>0.99999999785418914</v>
      </c>
      <c r="M191" s="27">
        <f t="shared" si="32"/>
        <v>170947.12</v>
      </c>
      <c r="N191" s="81">
        <f t="shared" si="33"/>
        <v>0.99999999915429483</v>
      </c>
      <c r="O191" s="27">
        <f t="shared" si="34"/>
        <v>360575.27</v>
      </c>
      <c r="P191" s="81">
        <f t="shared" si="35"/>
        <v>1.0000000032399614</v>
      </c>
      <c r="Q191" s="27">
        <f t="shared" si="36"/>
        <v>34113.67</v>
      </c>
      <c r="R191" s="82">
        <f t="shared" si="37"/>
        <v>0.99999993441259605</v>
      </c>
    </row>
    <row r="192" spans="1:18" s="4" customFormat="1" ht="39" customHeight="1" x14ac:dyDescent="0.25">
      <c r="A192" s="189" t="s">
        <v>229</v>
      </c>
      <c r="B192" s="103" t="s">
        <v>230</v>
      </c>
      <c r="C192" s="119"/>
      <c r="D192" s="115" t="s">
        <v>1655</v>
      </c>
      <c r="E192" s="178"/>
      <c r="F192" s="170">
        <v>914412.79346027959</v>
      </c>
      <c r="G192" s="27">
        <v>214137.27381235201</v>
      </c>
      <c r="H192" s="27">
        <v>666161.8474105004</v>
      </c>
      <c r="I192" s="29">
        <v>34113.672237427199</v>
      </c>
      <c r="J192" s="76"/>
      <c r="K192" s="28">
        <f t="shared" si="30"/>
        <v>914412.79</v>
      </c>
      <c r="L192" s="81">
        <f t="shared" si="31"/>
        <v>0.99999999621584523</v>
      </c>
      <c r="M192" s="27">
        <f t="shared" si="32"/>
        <v>214137.27</v>
      </c>
      <c r="N192" s="81">
        <f t="shared" si="33"/>
        <v>0.99999998219669117</v>
      </c>
      <c r="O192" s="27">
        <f t="shared" si="34"/>
        <v>666161.85</v>
      </c>
      <c r="P192" s="81">
        <f t="shared" si="35"/>
        <v>1.0000000038871928</v>
      </c>
      <c r="Q192" s="27">
        <f t="shared" si="36"/>
        <v>34113.67</v>
      </c>
      <c r="R192" s="82">
        <f t="shared" si="37"/>
        <v>0.99999993441259605</v>
      </c>
    </row>
    <row r="193" spans="1:18" s="4" customFormat="1" ht="39" customHeight="1" x14ac:dyDescent="0.25">
      <c r="A193" s="189" t="s">
        <v>231</v>
      </c>
      <c r="B193" s="103" t="s">
        <v>232</v>
      </c>
      <c r="C193" s="119"/>
      <c r="D193" s="115" t="s">
        <v>1655</v>
      </c>
      <c r="E193" s="178"/>
      <c r="F193" s="170">
        <v>1710311.0425834176</v>
      </c>
      <c r="G193" s="27">
        <v>409151.91427799041</v>
      </c>
      <c r="H193" s="27">
        <v>1267045.4560680001</v>
      </c>
      <c r="I193" s="29">
        <v>34113.672237427199</v>
      </c>
      <c r="J193" s="76"/>
      <c r="K193" s="28">
        <f t="shared" si="30"/>
        <v>1710311.0399999998</v>
      </c>
      <c r="L193" s="81">
        <f t="shared" si="31"/>
        <v>0.99999999848950416</v>
      </c>
      <c r="M193" s="27">
        <f t="shared" si="32"/>
        <v>409151.91</v>
      </c>
      <c r="N193" s="81">
        <f t="shared" si="33"/>
        <v>0.99999998954424929</v>
      </c>
      <c r="O193" s="27">
        <f t="shared" si="34"/>
        <v>1267045.46</v>
      </c>
      <c r="P193" s="81">
        <f t="shared" si="35"/>
        <v>1.0000000031032825</v>
      </c>
      <c r="Q193" s="27">
        <f t="shared" si="36"/>
        <v>34113.67</v>
      </c>
      <c r="R193" s="82">
        <f t="shared" si="37"/>
        <v>0.99999993441259605</v>
      </c>
    </row>
    <row r="194" spans="1:18" s="4" customFormat="1" ht="39" customHeight="1" x14ac:dyDescent="0.25">
      <c r="A194" s="189" t="s">
        <v>233</v>
      </c>
      <c r="B194" s="103" t="s">
        <v>234</v>
      </c>
      <c r="C194" s="119"/>
      <c r="D194" s="115" t="s">
        <v>1655</v>
      </c>
      <c r="E194" s="178"/>
      <c r="F194" s="170">
        <v>2500092.5758554959</v>
      </c>
      <c r="G194" s="27">
        <v>606759.34613257216</v>
      </c>
      <c r="H194" s="27">
        <v>1859219.5574854966</v>
      </c>
      <c r="I194" s="29">
        <v>34113.672237427199</v>
      </c>
      <c r="J194" s="76"/>
      <c r="K194" s="28">
        <f t="shared" si="30"/>
        <v>2500092.58</v>
      </c>
      <c r="L194" s="81">
        <f t="shared" si="31"/>
        <v>1.0000000016577404</v>
      </c>
      <c r="M194" s="27">
        <f t="shared" si="32"/>
        <v>606759.35</v>
      </c>
      <c r="N194" s="81">
        <f t="shared" si="33"/>
        <v>1.0000000063739072</v>
      </c>
      <c r="O194" s="27">
        <f t="shared" si="34"/>
        <v>1859219.56</v>
      </c>
      <c r="P194" s="81">
        <f t="shared" si="35"/>
        <v>1.000000001352451</v>
      </c>
      <c r="Q194" s="27">
        <f t="shared" si="36"/>
        <v>34113.67</v>
      </c>
      <c r="R194" s="82">
        <f t="shared" si="37"/>
        <v>0.99999993441259605</v>
      </c>
    </row>
    <row r="195" spans="1:18" s="4" customFormat="1" ht="39" customHeight="1" x14ac:dyDescent="0.25">
      <c r="A195" s="189" t="s">
        <v>235</v>
      </c>
      <c r="B195" s="103" t="s">
        <v>236</v>
      </c>
      <c r="C195" s="119"/>
      <c r="D195" s="115" t="s">
        <v>1655</v>
      </c>
      <c r="E195" s="178"/>
      <c r="F195" s="170">
        <v>3199725.0452587837</v>
      </c>
      <c r="G195" s="27">
        <v>720456.57226135302</v>
      </c>
      <c r="H195" s="27">
        <v>2445154.8007600037</v>
      </c>
      <c r="I195" s="29">
        <v>34113.672237427199</v>
      </c>
      <c r="J195" s="76"/>
      <c r="K195" s="28">
        <f t="shared" si="30"/>
        <v>3199725.0399999996</v>
      </c>
      <c r="L195" s="81">
        <f t="shared" si="31"/>
        <v>0.99999999835648878</v>
      </c>
      <c r="M195" s="27">
        <f t="shared" si="32"/>
        <v>720456.57</v>
      </c>
      <c r="N195" s="81">
        <f t="shared" si="33"/>
        <v>0.99999999686122221</v>
      </c>
      <c r="O195" s="27">
        <f t="shared" si="34"/>
        <v>2445154.7999999998</v>
      </c>
      <c r="P195" s="81">
        <f t="shared" si="35"/>
        <v>0.99999999968917963</v>
      </c>
      <c r="Q195" s="27">
        <f t="shared" si="36"/>
        <v>34113.67</v>
      </c>
      <c r="R195" s="82">
        <f t="shared" si="37"/>
        <v>0.99999993441259605</v>
      </c>
    </row>
    <row r="196" spans="1:18" s="4" customFormat="1" ht="39" customHeight="1" x14ac:dyDescent="0.25">
      <c r="A196" s="189" t="s">
        <v>237</v>
      </c>
      <c r="B196" s="103" t="s">
        <v>238</v>
      </c>
      <c r="C196" s="119"/>
      <c r="D196" s="115" t="s">
        <v>1655</v>
      </c>
      <c r="E196" s="178"/>
      <c r="F196" s="170">
        <v>3966788.5630981093</v>
      </c>
      <c r="G196" s="27">
        <v>843896.76685918216</v>
      </c>
      <c r="H196" s="27">
        <v>3088778.1240015002</v>
      </c>
      <c r="I196" s="29">
        <v>34113.672237427199</v>
      </c>
      <c r="J196" s="76"/>
      <c r="K196" s="28">
        <f t="shared" si="30"/>
        <v>3966788.56</v>
      </c>
      <c r="L196" s="81">
        <f t="shared" si="31"/>
        <v>0.99999999921898808</v>
      </c>
      <c r="M196" s="27">
        <f t="shared" si="32"/>
        <v>843896.77</v>
      </c>
      <c r="N196" s="81">
        <f t="shared" si="33"/>
        <v>1.0000000037218033</v>
      </c>
      <c r="O196" s="27">
        <f t="shared" si="34"/>
        <v>3088778.12</v>
      </c>
      <c r="P196" s="81">
        <f t="shared" si="35"/>
        <v>0.99999999870450385</v>
      </c>
      <c r="Q196" s="27">
        <f t="shared" si="36"/>
        <v>34113.67</v>
      </c>
      <c r="R196" s="82">
        <f t="shared" si="37"/>
        <v>0.99999993441259605</v>
      </c>
    </row>
    <row r="197" spans="1:18" s="4" customFormat="1" ht="39" customHeight="1" x14ac:dyDescent="0.25">
      <c r="A197" s="189" t="s">
        <v>239</v>
      </c>
      <c r="B197" s="103" t="s">
        <v>240</v>
      </c>
      <c r="C197" s="119"/>
      <c r="D197" s="115" t="s">
        <v>1655</v>
      </c>
      <c r="E197" s="178"/>
      <c r="F197" s="170">
        <v>4854719.9791551055</v>
      </c>
      <c r="G197" s="27">
        <v>843896.76685918216</v>
      </c>
      <c r="H197" s="27">
        <v>3976709.5400584969</v>
      </c>
      <c r="I197" s="29">
        <v>34113.672237427199</v>
      </c>
      <c r="J197" s="76"/>
      <c r="K197" s="28">
        <f t="shared" si="30"/>
        <v>4854719.9800000004</v>
      </c>
      <c r="L197" s="81">
        <f t="shared" si="31"/>
        <v>1.0000000001740357</v>
      </c>
      <c r="M197" s="27">
        <f t="shared" si="32"/>
        <v>843896.77</v>
      </c>
      <c r="N197" s="81">
        <f t="shared" si="33"/>
        <v>1.0000000037218033</v>
      </c>
      <c r="O197" s="27">
        <f t="shared" si="34"/>
        <v>3976709.54</v>
      </c>
      <c r="P197" s="81">
        <f t="shared" si="35"/>
        <v>0.9999999999852901</v>
      </c>
      <c r="Q197" s="27">
        <f t="shared" si="36"/>
        <v>34113.67</v>
      </c>
      <c r="R197" s="82">
        <f t="shared" si="37"/>
        <v>0.99999993441259605</v>
      </c>
    </row>
    <row r="198" spans="1:18" s="4" customFormat="1" ht="39" customHeight="1" x14ac:dyDescent="0.25">
      <c r="A198" s="189" t="s">
        <v>241</v>
      </c>
      <c r="B198" s="103" t="s">
        <v>242</v>
      </c>
      <c r="C198" s="119"/>
      <c r="D198" s="115" t="s">
        <v>1655</v>
      </c>
      <c r="E198" s="178"/>
      <c r="F198" s="170">
        <v>838478.07956877095</v>
      </c>
      <c r="G198" s="27">
        <v>170947.12014457086</v>
      </c>
      <c r="H198" s="27">
        <v>633417.28718677291</v>
      </c>
      <c r="I198" s="29">
        <v>34113.672237427199</v>
      </c>
      <c r="J198" s="76"/>
      <c r="K198" s="28">
        <f t="shared" si="30"/>
        <v>838478.08000000007</v>
      </c>
      <c r="L198" s="81">
        <f t="shared" si="31"/>
        <v>1.0000000005142997</v>
      </c>
      <c r="M198" s="27">
        <f t="shared" si="32"/>
        <v>170947.12</v>
      </c>
      <c r="N198" s="81">
        <f t="shared" si="33"/>
        <v>0.99999999915429483</v>
      </c>
      <c r="O198" s="27">
        <f t="shared" si="34"/>
        <v>633417.29</v>
      </c>
      <c r="P198" s="81">
        <f t="shared" si="35"/>
        <v>1.0000000044413488</v>
      </c>
      <c r="Q198" s="27">
        <f t="shared" si="36"/>
        <v>34113.67</v>
      </c>
      <c r="R198" s="82">
        <f t="shared" si="37"/>
        <v>0.99999993441259605</v>
      </c>
    </row>
    <row r="199" spans="1:18" s="4" customFormat="1" ht="39" customHeight="1" x14ac:dyDescent="0.25">
      <c r="A199" s="189" t="s">
        <v>243</v>
      </c>
      <c r="B199" s="103" t="s">
        <v>244</v>
      </c>
      <c r="C199" s="119"/>
      <c r="D199" s="115" t="s">
        <v>1655</v>
      </c>
      <c r="E199" s="178"/>
      <c r="F199" s="170">
        <v>1453612.2446315098</v>
      </c>
      <c r="G199" s="27">
        <v>214137.27381235201</v>
      </c>
      <c r="H199" s="27">
        <v>1205361.2985817306</v>
      </c>
      <c r="I199" s="29">
        <v>34113.672237427199</v>
      </c>
      <c r="J199" s="76"/>
      <c r="K199" s="28">
        <f t="shared" si="30"/>
        <v>1453612.24</v>
      </c>
      <c r="L199" s="81">
        <f t="shared" si="31"/>
        <v>0.99999999681379281</v>
      </c>
      <c r="M199" s="27">
        <f t="shared" si="32"/>
        <v>214137.27</v>
      </c>
      <c r="N199" s="81">
        <f t="shared" si="33"/>
        <v>0.99999998219669117</v>
      </c>
      <c r="O199" s="27">
        <f t="shared" si="34"/>
        <v>1205361.3</v>
      </c>
      <c r="P199" s="81">
        <f t="shared" si="35"/>
        <v>1.0000000011766343</v>
      </c>
      <c r="Q199" s="27">
        <f t="shared" si="36"/>
        <v>34113.67</v>
      </c>
      <c r="R199" s="82">
        <f t="shared" si="37"/>
        <v>0.99999993441259605</v>
      </c>
    </row>
    <row r="200" spans="1:18" s="4" customFormat="1" ht="254.1" customHeight="1" x14ac:dyDescent="0.25">
      <c r="A200" s="180" t="s">
        <v>245</v>
      </c>
      <c r="B200" s="103" t="s">
        <v>1671</v>
      </c>
      <c r="C200" s="119" t="s">
        <v>1507</v>
      </c>
      <c r="D200" s="115"/>
      <c r="E200" s="190" t="s">
        <v>1672</v>
      </c>
      <c r="F200" s="170"/>
      <c r="G200" s="27"/>
      <c r="H200" s="27"/>
      <c r="I200" s="29"/>
      <c r="J200" s="76"/>
      <c r="K200" s="28"/>
      <c r="L200" s="81"/>
      <c r="M200" s="27"/>
      <c r="N200" s="81"/>
      <c r="O200" s="27"/>
      <c r="P200" s="81"/>
      <c r="Q200" s="27"/>
      <c r="R200" s="82"/>
    </row>
    <row r="201" spans="1:18" s="4" customFormat="1" ht="39" customHeight="1" x14ac:dyDescent="0.25">
      <c r="A201" s="176" t="s">
        <v>246</v>
      </c>
      <c r="B201" s="103" t="s">
        <v>204</v>
      </c>
      <c r="C201" s="119"/>
      <c r="D201" s="115" t="s">
        <v>1655</v>
      </c>
      <c r="E201" s="178"/>
      <c r="F201" s="170">
        <v>498048.72302549792</v>
      </c>
      <c r="G201" s="27">
        <v>235387.60388279619</v>
      </c>
      <c r="H201" s="27">
        <v>154657.37156275034</v>
      </c>
      <c r="I201" s="29">
        <v>108003.74757995136</v>
      </c>
      <c r="J201" s="76"/>
      <c r="K201" s="28">
        <f t="shared" ref="K201:K264" si="38">SUM(M201,O201,Q201)</f>
        <v>498048.72</v>
      </c>
      <c r="L201" s="81">
        <f t="shared" ref="L201:L264" si="39">K201/F201</f>
        <v>0.99999999392529726</v>
      </c>
      <c r="M201" s="27">
        <f t="shared" ref="M201:M264" si="40">ROUND(G201-(G201*$M$6*$F$6),2)</f>
        <v>235387.6</v>
      </c>
      <c r="N201" s="81">
        <f t="shared" ref="N201:N264" si="41">M201/G201</f>
        <v>0.99999998350467012</v>
      </c>
      <c r="O201" s="27">
        <f t="shared" ref="O201:O264" si="42">ROUND(H201-(H201*$O$6*$F$6),2)</f>
        <v>154657.37</v>
      </c>
      <c r="P201" s="81">
        <f t="shared" ref="P201:P264" si="43">O201/H201</f>
        <v>0.9999999898954034</v>
      </c>
      <c r="Q201" s="27">
        <f t="shared" ref="Q201:Q264" si="44">ROUND((I201-(I201*$Q$6*$F$6)),2)</f>
        <v>108003.75</v>
      </c>
      <c r="R201" s="82">
        <f t="shared" ref="R201:R264" si="45">Q201/I201</f>
        <v>1.0000000224070802</v>
      </c>
    </row>
    <row r="202" spans="1:18" s="4" customFormat="1" ht="39" customHeight="1" x14ac:dyDescent="0.25">
      <c r="A202" s="176" t="s">
        <v>247</v>
      </c>
      <c r="B202" s="103" t="s">
        <v>206</v>
      </c>
      <c r="C202" s="119"/>
      <c r="D202" s="115" t="s">
        <v>1655</v>
      </c>
      <c r="E202" s="178"/>
      <c r="F202" s="170">
        <v>564890.64538209012</v>
      </c>
      <c r="G202" s="27">
        <v>257803.44807263839</v>
      </c>
      <c r="H202" s="27">
        <v>199083.44972950037</v>
      </c>
      <c r="I202" s="29">
        <v>108003.74757995136</v>
      </c>
      <c r="J202" s="76"/>
      <c r="K202" s="28">
        <f t="shared" si="38"/>
        <v>564890.65</v>
      </c>
      <c r="L202" s="81">
        <f t="shared" si="39"/>
        <v>1.0000000081748741</v>
      </c>
      <c r="M202" s="27">
        <f t="shared" si="40"/>
        <v>257803.45</v>
      </c>
      <c r="N202" s="81">
        <f t="shared" si="41"/>
        <v>1.0000000074760893</v>
      </c>
      <c r="O202" s="27">
        <f t="shared" si="42"/>
        <v>199083.45</v>
      </c>
      <c r="P202" s="81">
        <f t="shared" si="43"/>
        <v>1.0000000013587249</v>
      </c>
      <c r="Q202" s="27">
        <f t="shared" si="44"/>
        <v>108003.75</v>
      </c>
      <c r="R202" s="82">
        <f t="shared" si="45"/>
        <v>1.0000000224070802</v>
      </c>
    </row>
    <row r="203" spans="1:18" s="4" customFormat="1" ht="39" customHeight="1" x14ac:dyDescent="0.25">
      <c r="A203" s="176" t="s">
        <v>248</v>
      </c>
      <c r="B203" s="103" t="s">
        <v>208</v>
      </c>
      <c r="C203" s="119"/>
      <c r="D203" s="115" t="s">
        <v>1655</v>
      </c>
      <c r="E203" s="178"/>
      <c r="F203" s="170">
        <v>638195.9826931823</v>
      </c>
      <c r="G203" s="27">
        <v>280219.29226248065</v>
      </c>
      <c r="H203" s="27">
        <v>249972.94285075038</v>
      </c>
      <c r="I203" s="29">
        <v>108003.74757995136</v>
      </c>
      <c r="J203" s="76"/>
      <c r="K203" s="28">
        <f t="shared" si="38"/>
        <v>638195.98</v>
      </c>
      <c r="L203" s="81">
        <f t="shared" si="39"/>
        <v>0.99999999578000742</v>
      </c>
      <c r="M203" s="27">
        <f t="shared" si="40"/>
        <v>280219.28999999998</v>
      </c>
      <c r="N203" s="81">
        <f t="shared" si="41"/>
        <v>0.99999999192603528</v>
      </c>
      <c r="O203" s="27">
        <f t="shared" si="42"/>
        <v>249972.94</v>
      </c>
      <c r="P203" s="81">
        <f t="shared" si="43"/>
        <v>0.99999998859576422</v>
      </c>
      <c r="Q203" s="27">
        <f t="shared" si="44"/>
        <v>108003.75</v>
      </c>
      <c r="R203" s="82">
        <f t="shared" si="45"/>
        <v>1.0000000224070802</v>
      </c>
    </row>
    <row r="204" spans="1:18" s="4" customFormat="1" ht="39" customHeight="1" x14ac:dyDescent="0.25">
      <c r="A204" s="176" t="s">
        <v>249</v>
      </c>
      <c r="B204" s="103" t="s">
        <v>210</v>
      </c>
      <c r="C204" s="119"/>
      <c r="D204" s="115" t="s">
        <v>1655</v>
      </c>
      <c r="E204" s="178"/>
      <c r="F204" s="170">
        <v>778556.2843788669</v>
      </c>
      <c r="G204" s="27">
        <v>325050.98064216512</v>
      </c>
      <c r="H204" s="27">
        <v>345501.55615675036</v>
      </c>
      <c r="I204" s="29">
        <v>108003.74757995136</v>
      </c>
      <c r="J204" s="76"/>
      <c r="K204" s="28">
        <f t="shared" si="38"/>
        <v>778556.29</v>
      </c>
      <c r="L204" s="81">
        <f t="shared" si="39"/>
        <v>1.0000000072199444</v>
      </c>
      <c r="M204" s="27">
        <f t="shared" si="40"/>
        <v>325050.98</v>
      </c>
      <c r="N204" s="81">
        <f t="shared" si="41"/>
        <v>0.99999999802441719</v>
      </c>
      <c r="O204" s="27">
        <f t="shared" si="42"/>
        <v>345501.56</v>
      </c>
      <c r="P204" s="81">
        <f t="shared" si="43"/>
        <v>1.0000000111236826</v>
      </c>
      <c r="Q204" s="27">
        <f t="shared" si="44"/>
        <v>108003.75</v>
      </c>
      <c r="R204" s="82">
        <f t="shared" si="45"/>
        <v>1.0000000224070802</v>
      </c>
    </row>
    <row r="205" spans="1:18" s="4" customFormat="1" ht="39" customHeight="1" x14ac:dyDescent="0.25">
      <c r="A205" s="176" t="s">
        <v>250</v>
      </c>
      <c r="B205" s="103" t="s">
        <v>212</v>
      </c>
      <c r="C205" s="119"/>
      <c r="D205" s="115" t="s">
        <v>1655</v>
      </c>
      <c r="E205" s="178"/>
      <c r="F205" s="170">
        <v>988185.46152188675</v>
      </c>
      <c r="G205" s="27">
        <v>308147.28569693503</v>
      </c>
      <c r="H205" s="27">
        <v>572034.42824500042</v>
      </c>
      <c r="I205" s="29">
        <v>108003.74757995136</v>
      </c>
      <c r="J205" s="76"/>
      <c r="K205" s="28">
        <f t="shared" si="38"/>
        <v>988185.47</v>
      </c>
      <c r="L205" s="81">
        <f t="shared" si="39"/>
        <v>1.0000000085794758</v>
      </c>
      <c r="M205" s="27">
        <f t="shared" si="40"/>
        <v>308147.28999999998</v>
      </c>
      <c r="N205" s="81">
        <f t="shared" si="41"/>
        <v>1.0000000139643124</v>
      </c>
      <c r="O205" s="27">
        <f t="shared" si="42"/>
        <v>572034.43000000005</v>
      </c>
      <c r="P205" s="81">
        <f t="shared" si="43"/>
        <v>1.0000000030679965</v>
      </c>
      <c r="Q205" s="27">
        <f t="shared" si="44"/>
        <v>108003.75</v>
      </c>
      <c r="R205" s="82">
        <f t="shared" si="45"/>
        <v>1.0000000224070802</v>
      </c>
    </row>
    <row r="206" spans="1:18" s="4" customFormat="1" ht="39" customHeight="1" x14ac:dyDescent="0.25">
      <c r="A206" s="176" t="s">
        <v>251</v>
      </c>
      <c r="B206" s="103" t="s">
        <v>214</v>
      </c>
      <c r="C206" s="119"/>
      <c r="D206" s="115" t="s">
        <v>1655</v>
      </c>
      <c r="E206" s="178"/>
      <c r="F206" s="170">
        <v>1653056.8050637532</v>
      </c>
      <c r="G206" s="27">
        <v>501252.77919730177</v>
      </c>
      <c r="H206" s="27">
        <v>1043800.2782865</v>
      </c>
      <c r="I206" s="29">
        <v>108003.74757995136</v>
      </c>
      <c r="J206" s="76"/>
      <c r="K206" s="28">
        <f t="shared" si="38"/>
        <v>1653056.81</v>
      </c>
      <c r="L206" s="81">
        <f t="shared" si="39"/>
        <v>1.0000000029861327</v>
      </c>
      <c r="M206" s="27">
        <f t="shared" si="40"/>
        <v>501252.78</v>
      </c>
      <c r="N206" s="81">
        <f t="shared" si="41"/>
        <v>1.0000000016013841</v>
      </c>
      <c r="O206" s="27">
        <f t="shared" si="42"/>
        <v>1043800.28</v>
      </c>
      <c r="P206" s="81">
        <f t="shared" si="43"/>
        <v>1.0000000016415975</v>
      </c>
      <c r="Q206" s="27">
        <f t="shared" si="44"/>
        <v>108003.75</v>
      </c>
      <c r="R206" s="82">
        <f t="shared" si="45"/>
        <v>1.0000000224070802</v>
      </c>
    </row>
    <row r="207" spans="1:18" s="4" customFormat="1" ht="39" customHeight="1" x14ac:dyDescent="0.25">
      <c r="A207" s="176" t="s">
        <v>252</v>
      </c>
      <c r="B207" s="103" t="s">
        <v>216</v>
      </c>
      <c r="C207" s="119"/>
      <c r="D207" s="115" t="s">
        <v>1655</v>
      </c>
      <c r="E207" s="178"/>
      <c r="F207" s="170">
        <v>2321082.3740842729</v>
      </c>
      <c r="G207" s="27">
        <v>724526.05548832507</v>
      </c>
      <c r="H207" s="27">
        <v>1488552.5710159966</v>
      </c>
      <c r="I207" s="29">
        <v>108003.74757995136</v>
      </c>
      <c r="J207" s="76"/>
      <c r="K207" s="28">
        <f t="shared" si="38"/>
        <v>2321082.38</v>
      </c>
      <c r="L207" s="81">
        <f t="shared" si="39"/>
        <v>1.0000000025486933</v>
      </c>
      <c r="M207" s="27">
        <f t="shared" si="40"/>
        <v>724526.06</v>
      </c>
      <c r="N207" s="81">
        <f t="shared" si="41"/>
        <v>1.0000000062270706</v>
      </c>
      <c r="O207" s="27">
        <f t="shared" si="42"/>
        <v>1488552.57</v>
      </c>
      <c r="P207" s="81">
        <f t="shared" si="43"/>
        <v>0.99999999931746009</v>
      </c>
      <c r="Q207" s="27">
        <f t="shared" si="44"/>
        <v>108003.75</v>
      </c>
      <c r="R207" s="82">
        <f t="shared" si="45"/>
        <v>1.0000000224070802</v>
      </c>
    </row>
    <row r="208" spans="1:18" s="4" customFormat="1" ht="39" customHeight="1" x14ac:dyDescent="0.25">
      <c r="A208" s="176" t="s">
        <v>253</v>
      </c>
      <c r="B208" s="103" t="s">
        <v>218</v>
      </c>
      <c r="C208" s="119"/>
      <c r="D208" s="115" t="s">
        <v>1655</v>
      </c>
      <c r="E208" s="178"/>
      <c r="F208" s="170">
        <v>2893311.1780619291</v>
      </c>
      <c r="G208" s="27">
        <v>881960.42205379391</v>
      </c>
      <c r="H208" s="27">
        <v>1903347.0084281836</v>
      </c>
      <c r="I208" s="29">
        <v>108003.74757995136</v>
      </c>
      <c r="J208" s="76"/>
      <c r="K208" s="28">
        <f t="shared" si="38"/>
        <v>2893311.18</v>
      </c>
      <c r="L208" s="81">
        <f t="shared" si="39"/>
        <v>1.0000000006698453</v>
      </c>
      <c r="M208" s="27">
        <f t="shared" si="40"/>
        <v>881960.42</v>
      </c>
      <c r="N208" s="81">
        <f t="shared" si="41"/>
        <v>0.99999999767133108</v>
      </c>
      <c r="O208" s="27">
        <f t="shared" si="42"/>
        <v>1903347.01</v>
      </c>
      <c r="P208" s="81">
        <f t="shared" si="43"/>
        <v>1.000000000825817</v>
      </c>
      <c r="Q208" s="27">
        <f t="shared" si="44"/>
        <v>108003.75</v>
      </c>
      <c r="R208" s="82">
        <f t="shared" si="45"/>
        <v>1.0000000224070802</v>
      </c>
    </row>
    <row r="209" spans="1:18" s="4" customFormat="1" ht="39" customHeight="1" x14ac:dyDescent="0.25">
      <c r="A209" s="176" t="s">
        <v>254</v>
      </c>
      <c r="B209" s="103" t="s">
        <v>220</v>
      </c>
      <c r="C209" s="119"/>
      <c r="D209" s="115" t="s">
        <v>1655</v>
      </c>
      <c r="E209" s="178"/>
      <c r="F209" s="170">
        <v>4016968.8060552198</v>
      </c>
      <c r="G209" s="27">
        <v>1047516.1826071123</v>
      </c>
      <c r="H209" s="27">
        <v>2861448.8758681561</v>
      </c>
      <c r="I209" s="29">
        <v>108003.74757995136</v>
      </c>
      <c r="J209" s="76"/>
      <c r="K209" s="28">
        <f t="shared" si="38"/>
        <v>4016968.81</v>
      </c>
      <c r="L209" s="81">
        <f t="shared" si="39"/>
        <v>1.0000000009820291</v>
      </c>
      <c r="M209" s="27">
        <f t="shared" si="40"/>
        <v>1047516.18</v>
      </c>
      <c r="N209" s="81">
        <f t="shared" si="41"/>
        <v>0.99999999751114843</v>
      </c>
      <c r="O209" s="27">
        <f t="shared" si="42"/>
        <v>2861448.88</v>
      </c>
      <c r="P209" s="81">
        <f t="shared" si="43"/>
        <v>1.0000000014439692</v>
      </c>
      <c r="Q209" s="27">
        <f t="shared" si="44"/>
        <v>108003.75</v>
      </c>
      <c r="R209" s="82">
        <f t="shared" si="45"/>
        <v>1.0000000224070802</v>
      </c>
    </row>
    <row r="210" spans="1:18" s="4" customFormat="1" ht="39" customHeight="1" x14ac:dyDescent="0.25">
      <c r="A210" s="176" t="s">
        <v>255</v>
      </c>
      <c r="B210" s="103" t="s">
        <v>222</v>
      </c>
      <c r="C210" s="119"/>
      <c r="D210" s="115" t="s">
        <v>1655</v>
      </c>
      <c r="E210" s="178"/>
      <c r="F210" s="170">
        <v>510515.26689499756</v>
      </c>
      <c r="G210" s="27">
        <v>235387.60388279619</v>
      </c>
      <c r="H210" s="27">
        <v>167123.91543225001</v>
      </c>
      <c r="I210" s="29">
        <v>108003.74757995136</v>
      </c>
      <c r="J210" s="76"/>
      <c r="K210" s="28">
        <f t="shared" si="38"/>
        <v>510515.27</v>
      </c>
      <c r="L210" s="81">
        <f t="shared" si="39"/>
        <v>1.0000000060820953</v>
      </c>
      <c r="M210" s="27">
        <f t="shared" si="40"/>
        <v>235387.6</v>
      </c>
      <c r="N210" s="81">
        <f t="shared" si="41"/>
        <v>0.99999998350467012</v>
      </c>
      <c r="O210" s="27">
        <f t="shared" si="42"/>
        <v>167123.92000000001</v>
      </c>
      <c r="P210" s="81">
        <f t="shared" si="43"/>
        <v>1.0000000273315162</v>
      </c>
      <c r="Q210" s="27">
        <f t="shared" si="44"/>
        <v>108003.75</v>
      </c>
      <c r="R210" s="82">
        <f t="shared" si="45"/>
        <v>1.0000000224070802</v>
      </c>
    </row>
    <row r="211" spans="1:18" s="4" customFormat="1" ht="39" customHeight="1" x14ac:dyDescent="0.25">
      <c r="A211" s="176" t="s">
        <v>256</v>
      </c>
      <c r="B211" s="103" t="s">
        <v>224</v>
      </c>
      <c r="C211" s="119"/>
      <c r="D211" s="115" t="s">
        <v>1655</v>
      </c>
      <c r="E211" s="178"/>
      <c r="F211" s="170">
        <v>606742.60520308977</v>
      </c>
      <c r="G211" s="27">
        <v>257803.44807263839</v>
      </c>
      <c r="H211" s="27">
        <v>240935.40955050002</v>
      </c>
      <c r="I211" s="29">
        <v>108003.74757995136</v>
      </c>
      <c r="J211" s="76"/>
      <c r="K211" s="28">
        <f t="shared" si="38"/>
        <v>606742.61</v>
      </c>
      <c r="L211" s="81">
        <f t="shared" si="39"/>
        <v>1.0000000079060052</v>
      </c>
      <c r="M211" s="27">
        <f t="shared" si="40"/>
        <v>257803.45</v>
      </c>
      <c r="N211" s="81">
        <f t="shared" si="41"/>
        <v>1.0000000074760893</v>
      </c>
      <c r="O211" s="27">
        <f t="shared" si="42"/>
        <v>240935.41</v>
      </c>
      <c r="P211" s="81">
        <f t="shared" si="43"/>
        <v>1.0000000018656452</v>
      </c>
      <c r="Q211" s="27">
        <f t="shared" si="44"/>
        <v>108003.75</v>
      </c>
      <c r="R211" s="82">
        <f t="shared" si="45"/>
        <v>1.0000000224070802</v>
      </c>
    </row>
    <row r="212" spans="1:18" s="4" customFormat="1" ht="39" customHeight="1" x14ac:dyDescent="0.25">
      <c r="A212" s="176" t="s">
        <v>257</v>
      </c>
      <c r="B212" s="103" t="s">
        <v>226</v>
      </c>
      <c r="C212" s="119"/>
      <c r="D212" s="115" t="s">
        <v>1655</v>
      </c>
      <c r="E212" s="178"/>
      <c r="F212" s="170">
        <v>698648.81999468198</v>
      </c>
      <c r="G212" s="27">
        <v>280219.29226248065</v>
      </c>
      <c r="H212" s="27">
        <v>310425.78015224996</v>
      </c>
      <c r="I212" s="29">
        <v>108003.74757995136</v>
      </c>
      <c r="J212" s="76"/>
      <c r="K212" s="28">
        <f t="shared" si="38"/>
        <v>698648.82000000007</v>
      </c>
      <c r="L212" s="81">
        <f t="shared" si="39"/>
        <v>1.0000000000076119</v>
      </c>
      <c r="M212" s="27">
        <f t="shared" si="40"/>
        <v>280219.28999999998</v>
      </c>
      <c r="N212" s="81">
        <f t="shared" si="41"/>
        <v>0.99999999192603528</v>
      </c>
      <c r="O212" s="27">
        <f t="shared" si="42"/>
        <v>310425.78000000003</v>
      </c>
      <c r="P212" s="81">
        <f t="shared" si="43"/>
        <v>0.99999999950954477</v>
      </c>
      <c r="Q212" s="27">
        <f t="shared" si="44"/>
        <v>108003.75</v>
      </c>
      <c r="R212" s="82">
        <f t="shared" si="45"/>
        <v>1.0000000224070802</v>
      </c>
    </row>
    <row r="213" spans="1:18" s="4" customFormat="1" ht="39" customHeight="1" x14ac:dyDescent="0.25">
      <c r="A213" s="176" t="s">
        <v>258</v>
      </c>
      <c r="B213" s="103" t="s">
        <v>228</v>
      </c>
      <c r="C213" s="119"/>
      <c r="D213" s="115" t="s">
        <v>1655</v>
      </c>
      <c r="E213" s="178"/>
      <c r="F213" s="170">
        <v>878486.50369086675</v>
      </c>
      <c r="G213" s="27">
        <v>325050.98064216512</v>
      </c>
      <c r="H213" s="27">
        <v>445431.77546875039</v>
      </c>
      <c r="I213" s="29">
        <v>108003.74757995136</v>
      </c>
      <c r="J213" s="76"/>
      <c r="K213" s="28">
        <f t="shared" si="38"/>
        <v>878486.51</v>
      </c>
      <c r="L213" s="81">
        <f t="shared" si="39"/>
        <v>1.0000000071818216</v>
      </c>
      <c r="M213" s="27">
        <f t="shared" si="40"/>
        <v>325050.98</v>
      </c>
      <c r="N213" s="81">
        <f t="shared" si="41"/>
        <v>0.99999999802441719</v>
      </c>
      <c r="O213" s="27">
        <f t="shared" si="42"/>
        <v>445431.78</v>
      </c>
      <c r="P213" s="81">
        <f t="shared" si="43"/>
        <v>1.0000000101727131</v>
      </c>
      <c r="Q213" s="27">
        <f t="shared" si="44"/>
        <v>108003.75</v>
      </c>
      <c r="R213" s="82">
        <f t="shared" si="45"/>
        <v>1.0000000224070802</v>
      </c>
    </row>
    <row r="214" spans="1:18" s="4" customFormat="1" ht="39" customHeight="1" x14ac:dyDescent="0.25">
      <c r="A214" s="176" t="s">
        <v>259</v>
      </c>
      <c r="B214" s="103" t="s">
        <v>230</v>
      </c>
      <c r="C214" s="119"/>
      <c r="D214" s="115" t="s">
        <v>1655</v>
      </c>
      <c r="E214" s="178"/>
      <c r="F214" s="170">
        <v>1270812.0396018866</v>
      </c>
      <c r="G214" s="27">
        <v>308147.28569693503</v>
      </c>
      <c r="H214" s="27">
        <v>854661.00632500043</v>
      </c>
      <c r="I214" s="29">
        <v>108003.74757995136</v>
      </c>
      <c r="J214" s="76"/>
      <c r="K214" s="28">
        <f t="shared" si="38"/>
        <v>1270812.05</v>
      </c>
      <c r="L214" s="81">
        <f t="shared" si="39"/>
        <v>1.0000000081822591</v>
      </c>
      <c r="M214" s="27">
        <f t="shared" si="40"/>
        <v>308147.28999999998</v>
      </c>
      <c r="N214" s="81">
        <f t="shared" si="41"/>
        <v>1.0000000139643124</v>
      </c>
      <c r="O214" s="27">
        <f t="shared" si="42"/>
        <v>854661.01</v>
      </c>
      <c r="P214" s="81">
        <f t="shared" si="43"/>
        <v>1.00000000429995</v>
      </c>
      <c r="Q214" s="27">
        <f t="shared" si="44"/>
        <v>108003.75</v>
      </c>
      <c r="R214" s="82">
        <f t="shared" si="45"/>
        <v>1.0000000224070802</v>
      </c>
    </row>
    <row r="215" spans="1:18" s="4" customFormat="1" ht="39" customHeight="1" x14ac:dyDescent="0.25">
      <c r="A215" s="176" t="s">
        <v>260</v>
      </c>
      <c r="B215" s="103" t="s">
        <v>232</v>
      </c>
      <c r="C215" s="119"/>
      <c r="D215" s="115" t="s">
        <v>1655</v>
      </c>
      <c r="E215" s="178"/>
      <c r="F215" s="170">
        <v>2061682.3553197531</v>
      </c>
      <c r="G215" s="27">
        <v>501252.77919730177</v>
      </c>
      <c r="H215" s="27">
        <v>1452425.8285425</v>
      </c>
      <c r="I215" s="29">
        <v>108003.74757995136</v>
      </c>
      <c r="J215" s="76"/>
      <c r="K215" s="28">
        <f t="shared" si="38"/>
        <v>2061682.36</v>
      </c>
      <c r="L215" s="81">
        <f t="shared" si="39"/>
        <v>1.0000000022701105</v>
      </c>
      <c r="M215" s="27">
        <f t="shared" si="40"/>
        <v>501252.78</v>
      </c>
      <c r="N215" s="81">
        <f t="shared" si="41"/>
        <v>1.0000000016013841</v>
      </c>
      <c r="O215" s="27">
        <f t="shared" si="42"/>
        <v>1452425.83</v>
      </c>
      <c r="P215" s="81">
        <f t="shared" si="43"/>
        <v>1.0000000010034935</v>
      </c>
      <c r="Q215" s="27">
        <f t="shared" si="44"/>
        <v>108003.75</v>
      </c>
      <c r="R215" s="82">
        <f t="shared" si="45"/>
        <v>1.0000000224070802</v>
      </c>
    </row>
    <row r="216" spans="1:18" s="4" customFormat="1" ht="39" customHeight="1" x14ac:dyDescent="0.25">
      <c r="A216" s="176" t="s">
        <v>261</v>
      </c>
      <c r="B216" s="103" t="s">
        <v>234</v>
      </c>
      <c r="C216" s="119"/>
      <c r="D216" s="115" t="s">
        <v>1655</v>
      </c>
      <c r="E216" s="178"/>
      <c r="F216" s="170">
        <v>2913737.8331722729</v>
      </c>
      <c r="G216" s="27">
        <v>724526.05548832507</v>
      </c>
      <c r="H216" s="27">
        <v>2081208.0301039966</v>
      </c>
      <c r="I216" s="29">
        <v>108003.74757995136</v>
      </c>
      <c r="J216" s="76"/>
      <c r="K216" s="28">
        <f t="shared" si="38"/>
        <v>2913737.84</v>
      </c>
      <c r="L216" s="81">
        <f t="shared" si="39"/>
        <v>1.000000002343288</v>
      </c>
      <c r="M216" s="27">
        <f t="shared" si="40"/>
        <v>724526.06</v>
      </c>
      <c r="N216" s="81">
        <f t="shared" si="41"/>
        <v>1.0000000062270706</v>
      </c>
      <c r="O216" s="27">
        <f t="shared" si="42"/>
        <v>2081208.03</v>
      </c>
      <c r="P216" s="81">
        <f t="shared" si="43"/>
        <v>0.99999999995003064</v>
      </c>
      <c r="Q216" s="27">
        <f t="shared" si="44"/>
        <v>108003.75</v>
      </c>
      <c r="R216" s="82">
        <f t="shared" si="45"/>
        <v>1.0000000224070802</v>
      </c>
    </row>
    <row r="217" spans="1:18" s="4" customFormat="1" ht="39" customHeight="1" x14ac:dyDescent="0.25">
      <c r="A217" s="176" t="s">
        <v>262</v>
      </c>
      <c r="B217" s="103" t="s">
        <v>236</v>
      </c>
      <c r="C217" s="119"/>
      <c r="D217" s="115" t="s">
        <v>1655</v>
      </c>
      <c r="E217" s="178"/>
      <c r="F217" s="170">
        <v>3940002.5087640369</v>
      </c>
      <c r="G217" s="27">
        <v>881960.42205379391</v>
      </c>
      <c r="H217" s="27">
        <v>2950038.3391302917</v>
      </c>
      <c r="I217" s="29">
        <v>108003.74757995136</v>
      </c>
      <c r="J217" s="76"/>
      <c r="K217" s="28">
        <f t="shared" si="38"/>
        <v>3940002.51</v>
      </c>
      <c r="L217" s="81">
        <f t="shared" si="39"/>
        <v>1.000000000313696</v>
      </c>
      <c r="M217" s="27">
        <f t="shared" si="40"/>
        <v>881960.42</v>
      </c>
      <c r="N217" s="81">
        <f t="shared" si="41"/>
        <v>0.99999999767133108</v>
      </c>
      <c r="O217" s="27">
        <f t="shared" si="42"/>
        <v>2950038.34</v>
      </c>
      <c r="P217" s="81">
        <f t="shared" si="43"/>
        <v>1.0000000002948124</v>
      </c>
      <c r="Q217" s="27">
        <f t="shared" si="44"/>
        <v>108003.75</v>
      </c>
      <c r="R217" s="82">
        <f t="shared" si="45"/>
        <v>1.0000000224070802</v>
      </c>
    </row>
    <row r="218" spans="1:18" s="4" customFormat="1" ht="39" customHeight="1" x14ac:dyDescent="0.25">
      <c r="A218" s="176" t="s">
        <v>263</v>
      </c>
      <c r="B218" s="103" t="s">
        <v>238</v>
      </c>
      <c r="C218" s="119"/>
      <c r="D218" s="115" t="s">
        <v>1655</v>
      </c>
      <c r="E218" s="178"/>
      <c r="F218" s="170">
        <v>4827021.3759899018</v>
      </c>
      <c r="G218" s="27">
        <v>1047516.1826071123</v>
      </c>
      <c r="H218" s="27">
        <v>3671501.4458028376</v>
      </c>
      <c r="I218" s="29">
        <v>108003.74757995136</v>
      </c>
      <c r="J218" s="76"/>
      <c r="K218" s="28">
        <f t="shared" si="38"/>
        <v>4827021.38</v>
      </c>
      <c r="L218" s="81">
        <f t="shared" si="39"/>
        <v>1.0000000008307603</v>
      </c>
      <c r="M218" s="27">
        <f t="shared" si="40"/>
        <v>1047516.18</v>
      </c>
      <c r="N218" s="81">
        <f t="shared" si="41"/>
        <v>0.99999999751114843</v>
      </c>
      <c r="O218" s="27">
        <f t="shared" si="42"/>
        <v>3671501.45</v>
      </c>
      <c r="P218" s="81">
        <f t="shared" si="43"/>
        <v>1.0000000011431733</v>
      </c>
      <c r="Q218" s="27">
        <f t="shared" si="44"/>
        <v>108003.75</v>
      </c>
      <c r="R218" s="82">
        <f t="shared" si="45"/>
        <v>1.0000000224070802</v>
      </c>
    </row>
    <row r="219" spans="1:18" s="4" customFormat="1" ht="39" customHeight="1" x14ac:dyDescent="0.25">
      <c r="A219" s="176" t="s">
        <v>264</v>
      </c>
      <c r="B219" s="103" t="s">
        <v>240</v>
      </c>
      <c r="C219" s="119"/>
      <c r="D219" s="115" t="s">
        <v>1655</v>
      </c>
      <c r="E219" s="178"/>
      <c r="F219" s="170">
        <v>5561320.8603130262</v>
      </c>
      <c r="G219" s="27">
        <v>1047516.1826071123</v>
      </c>
      <c r="H219" s="27">
        <v>4405800.930125962</v>
      </c>
      <c r="I219" s="29">
        <v>108003.74757995136</v>
      </c>
      <c r="J219" s="76"/>
      <c r="K219" s="28">
        <f t="shared" si="38"/>
        <v>5561320.8599999994</v>
      </c>
      <c r="L219" s="81">
        <f t="shared" si="39"/>
        <v>0.99999999994371358</v>
      </c>
      <c r="M219" s="27">
        <f t="shared" si="40"/>
        <v>1047516.18</v>
      </c>
      <c r="N219" s="81">
        <f t="shared" si="41"/>
        <v>0.99999999751114843</v>
      </c>
      <c r="O219" s="27">
        <f t="shared" si="42"/>
        <v>4405800.93</v>
      </c>
      <c r="P219" s="81">
        <f t="shared" si="43"/>
        <v>0.99999999997140987</v>
      </c>
      <c r="Q219" s="27">
        <f t="shared" si="44"/>
        <v>108003.75</v>
      </c>
      <c r="R219" s="82">
        <f t="shared" si="45"/>
        <v>1.0000000224070802</v>
      </c>
    </row>
    <row r="220" spans="1:18" s="4" customFormat="1" ht="39" customHeight="1" x14ac:dyDescent="0.25">
      <c r="A220" s="176" t="s">
        <v>265</v>
      </c>
      <c r="B220" s="103" t="s">
        <v>242</v>
      </c>
      <c r="C220" s="119"/>
      <c r="D220" s="115" t="s">
        <v>1655</v>
      </c>
      <c r="E220" s="178"/>
      <c r="F220" s="170">
        <v>1007039.4525142147</v>
      </c>
      <c r="G220" s="27">
        <v>325050.98064216512</v>
      </c>
      <c r="H220" s="27">
        <v>573984.72429209831</v>
      </c>
      <c r="I220" s="29">
        <v>108003.74757995136</v>
      </c>
      <c r="J220" s="76"/>
      <c r="K220" s="28">
        <f t="shared" si="38"/>
        <v>1007039.45</v>
      </c>
      <c r="L220" s="81">
        <f t="shared" si="39"/>
        <v>0.99999999750336022</v>
      </c>
      <c r="M220" s="27">
        <f t="shared" si="40"/>
        <v>325050.98</v>
      </c>
      <c r="N220" s="81">
        <f t="shared" si="41"/>
        <v>0.99999999802441719</v>
      </c>
      <c r="O220" s="27">
        <f t="shared" si="42"/>
        <v>573984.72</v>
      </c>
      <c r="P220" s="81">
        <f t="shared" si="43"/>
        <v>0.99999999252227778</v>
      </c>
      <c r="Q220" s="27">
        <f t="shared" si="44"/>
        <v>108003.75</v>
      </c>
      <c r="R220" s="82">
        <f t="shared" si="45"/>
        <v>1.0000000224070802</v>
      </c>
    </row>
    <row r="221" spans="1:18" s="4" customFormat="1" ht="39" customHeight="1" x14ac:dyDescent="0.25">
      <c r="A221" s="176" t="s">
        <v>266</v>
      </c>
      <c r="B221" s="103" t="s">
        <v>244</v>
      </c>
      <c r="C221" s="119"/>
      <c r="D221" s="115" t="s">
        <v>1655</v>
      </c>
      <c r="E221" s="178"/>
      <c r="F221" s="170">
        <v>1574287.0012372634</v>
      </c>
      <c r="G221" s="27">
        <v>308147.28569693503</v>
      </c>
      <c r="H221" s="27">
        <v>1158135.9679603772</v>
      </c>
      <c r="I221" s="29">
        <v>108003.74757995136</v>
      </c>
      <c r="J221" s="76"/>
      <c r="K221" s="28">
        <f t="shared" si="38"/>
        <v>1574287.01</v>
      </c>
      <c r="L221" s="81">
        <f t="shared" si="39"/>
        <v>1.000000005566162</v>
      </c>
      <c r="M221" s="27">
        <f t="shared" si="40"/>
        <v>308147.28999999998</v>
      </c>
      <c r="N221" s="81">
        <f t="shared" si="41"/>
        <v>1.0000000139643124</v>
      </c>
      <c r="O221" s="27">
        <f t="shared" si="42"/>
        <v>1158135.97</v>
      </c>
      <c r="P221" s="81">
        <f t="shared" si="43"/>
        <v>1.0000000017611255</v>
      </c>
      <c r="Q221" s="27">
        <f t="shared" si="44"/>
        <v>108003.75</v>
      </c>
      <c r="R221" s="82">
        <f t="shared" si="45"/>
        <v>1.0000000224070802</v>
      </c>
    </row>
    <row r="222" spans="1:18" s="4" customFormat="1" ht="221.45" customHeight="1" x14ac:dyDescent="0.25">
      <c r="A222" s="180" t="s">
        <v>267</v>
      </c>
      <c r="B222" s="157" t="s">
        <v>1546</v>
      </c>
      <c r="C222" s="119" t="s">
        <v>1547</v>
      </c>
      <c r="D222" s="115"/>
      <c r="E222" s="190" t="s">
        <v>1673</v>
      </c>
      <c r="F222" s="170"/>
      <c r="G222" s="27"/>
      <c r="H222" s="27"/>
      <c r="I222" s="29"/>
      <c r="J222" s="76"/>
      <c r="K222" s="28"/>
      <c r="L222" s="81"/>
      <c r="M222" s="27"/>
      <c r="N222" s="81"/>
      <c r="O222" s="27"/>
      <c r="P222" s="81"/>
      <c r="Q222" s="27"/>
      <c r="R222" s="82"/>
    </row>
    <row r="223" spans="1:18" s="4" customFormat="1" ht="39" customHeight="1" x14ac:dyDescent="0.25">
      <c r="A223" s="176" t="s">
        <v>268</v>
      </c>
      <c r="B223" s="103" t="s">
        <v>204</v>
      </c>
      <c r="C223" s="119"/>
      <c r="D223" s="115" t="s">
        <v>1655</v>
      </c>
      <c r="E223" s="190"/>
      <c r="F223" s="170">
        <v>287588.05440511944</v>
      </c>
      <c r="G223" s="27">
        <v>148134.04577110271</v>
      </c>
      <c r="H223" s="27">
        <v>88996.690697250015</v>
      </c>
      <c r="I223" s="29">
        <v>50457.317936766725</v>
      </c>
      <c r="J223" s="76"/>
      <c r="K223" s="28">
        <f t="shared" si="38"/>
        <v>287588.06</v>
      </c>
      <c r="L223" s="81">
        <f t="shared" si="39"/>
        <v>1.0000000194544956</v>
      </c>
      <c r="M223" s="27">
        <f t="shared" si="40"/>
        <v>148134.04999999999</v>
      </c>
      <c r="N223" s="81">
        <f t="shared" si="41"/>
        <v>1.0000000285477741</v>
      </c>
      <c r="O223" s="27">
        <f t="shared" si="42"/>
        <v>88996.69</v>
      </c>
      <c r="P223" s="81">
        <f t="shared" si="43"/>
        <v>0.99999999216543889</v>
      </c>
      <c r="Q223" s="27">
        <f t="shared" si="44"/>
        <v>50457.32</v>
      </c>
      <c r="R223" s="82">
        <f t="shared" si="45"/>
        <v>1.0000000408906649</v>
      </c>
    </row>
    <row r="224" spans="1:18" s="4" customFormat="1" ht="39" customHeight="1" x14ac:dyDescent="0.25">
      <c r="A224" s="176" t="s">
        <v>269</v>
      </c>
      <c r="B224" s="103" t="s">
        <v>206</v>
      </c>
      <c r="C224" s="119"/>
      <c r="D224" s="115" t="s">
        <v>1655</v>
      </c>
      <c r="E224" s="190"/>
      <c r="F224" s="170">
        <v>344409.11875916977</v>
      </c>
      <c r="G224" s="27">
        <v>159539.63213790336</v>
      </c>
      <c r="H224" s="27">
        <v>134412.16868449966</v>
      </c>
      <c r="I224" s="29">
        <v>50457.317936766725</v>
      </c>
      <c r="J224" s="76"/>
      <c r="K224" s="28">
        <f t="shared" si="38"/>
        <v>344409.12000000005</v>
      </c>
      <c r="L224" s="81">
        <f t="shared" si="39"/>
        <v>1.0000000036027801</v>
      </c>
      <c r="M224" s="27">
        <f t="shared" si="40"/>
        <v>159539.63</v>
      </c>
      <c r="N224" s="81">
        <f t="shared" si="41"/>
        <v>0.99999998659954692</v>
      </c>
      <c r="O224" s="27">
        <f t="shared" si="42"/>
        <v>134412.17000000001</v>
      </c>
      <c r="P224" s="81">
        <f t="shared" si="43"/>
        <v>1.0000000097870629</v>
      </c>
      <c r="Q224" s="27">
        <f t="shared" si="44"/>
        <v>50457.32</v>
      </c>
      <c r="R224" s="82">
        <f t="shared" si="45"/>
        <v>1.0000000408906649</v>
      </c>
    </row>
    <row r="225" spans="1:18" s="4" customFormat="1" ht="39" customHeight="1" x14ac:dyDescent="0.25">
      <c r="A225" s="176" t="s">
        <v>270</v>
      </c>
      <c r="B225" s="103" t="s">
        <v>208</v>
      </c>
      <c r="C225" s="119"/>
      <c r="D225" s="115" t="s">
        <v>1655</v>
      </c>
      <c r="E225" s="190"/>
      <c r="F225" s="170">
        <v>427342.08999022102</v>
      </c>
      <c r="G225" s="27">
        <v>170945.21850470398</v>
      </c>
      <c r="H225" s="27">
        <v>205939.55354875035</v>
      </c>
      <c r="I225" s="29">
        <v>50457.317936766725</v>
      </c>
      <c r="J225" s="76"/>
      <c r="K225" s="28">
        <f t="shared" si="38"/>
        <v>427342.09</v>
      </c>
      <c r="L225" s="81">
        <f t="shared" si="39"/>
        <v>1.0000000000228833</v>
      </c>
      <c r="M225" s="27">
        <f t="shared" si="40"/>
        <v>170945.22</v>
      </c>
      <c r="N225" s="81">
        <f t="shared" si="41"/>
        <v>1.0000000087472234</v>
      </c>
      <c r="O225" s="27">
        <f t="shared" si="42"/>
        <v>205939.55</v>
      </c>
      <c r="P225" s="81">
        <f t="shared" si="43"/>
        <v>0.99999998276800006</v>
      </c>
      <c r="Q225" s="27">
        <f t="shared" si="44"/>
        <v>50457.32</v>
      </c>
      <c r="R225" s="82">
        <f t="shared" si="45"/>
        <v>1.0000000408906649</v>
      </c>
    </row>
    <row r="226" spans="1:18" s="4" customFormat="1" ht="39" customHeight="1" x14ac:dyDescent="0.25">
      <c r="A226" s="176" t="s">
        <v>271</v>
      </c>
      <c r="B226" s="103" t="s">
        <v>210</v>
      </c>
      <c r="C226" s="119"/>
      <c r="D226" s="115" t="s">
        <v>1655</v>
      </c>
      <c r="E226" s="190"/>
      <c r="F226" s="170">
        <v>508918.44491512893</v>
      </c>
      <c r="G226" s="27">
        <v>193756.4010213619</v>
      </c>
      <c r="H226" s="27">
        <v>264704.72595700034</v>
      </c>
      <c r="I226" s="29">
        <v>50457.317936766725</v>
      </c>
      <c r="J226" s="76"/>
      <c r="K226" s="28">
        <f t="shared" si="38"/>
        <v>508918.45</v>
      </c>
      <c r="L226" s="81">
        <f t="shared" si="39"/>
        <v>1.0000000099915245</v>
      </c>
      <c r="M226" s="27">
        <f t="shared" si="40"/>
        <v>193756.4</v>
      </c>
      <c r="N226" s="81">
        <f t="shared" si="41"/>
        <v>0.99999999472862877</v>
      </c>
      <c r="O226" s="27">
        <f t="shared" si="42"/>
        <v>264704.73</v>
      </c>
      <c r="P226" s="81">
        <f t="shared" si="43"/>
        <v>1.000000015273621</v>
      </c>
      <c r="Q226" s="27">
        <f t="shared" si="44"/>
        <v>50457.32</v>
      </c>
      <c r="R226" s="82">
        <f t="shared" si="45"/>
        <v>1.0000000408906649</v>
      </c>
    </row>
    <row r="227" spans="1:18" s="4" customFormat="1" ht="39" customHeight="1" x14ac:dyDescent="0.25">
      <c r="A227" s="176" t="s">
        <v>272</v>
      </c>
      <c r="B227" s="103" t="s">
        <v>212</v>
      </c>
      <c r="C227" s="119"/>
      <c r="D227" s="115" t="s">
        <v>1655</v>
      </c>
      <c r="E227" s="190"/>
      <c r="F227" s="170">
        <v>738959.19138300826</v>
      </c>
      <c r="G227" s="27">
        <v>207753.8028007411</v>
      </c>
      <c r="H227" s="27">
        <v>480748.07064550038</v>
      </c>
      <c r="I227" s="29">
        <v>50457.317936766725</v>
      </c>
      <c r="J227" s="76"/>
      <c r="K227" s="28">
        <f t="shared" si="38"/>
        <v>738959.19</v>
      </c>
      <c r="L227" s="81">
        <f t="shared" si="39"/>
        <v>0.99999999812843754</v>
      </c>
      <c r="M227" s="27">
        <f t="shared" si="40"/>
        <v>207753.8</v>
      </c>
      <c r="N227" s="81">
        <f t="shared" si="41"/>
        <v>0.99999998651894173</v>
      </c>
      <c r="O227" s="27">
        <f t="shared" si="42"/>
        <v>480748.07</v>
      </c>
      <c r="P227" s="81">
        <f t="shared" si="43"/>
        <v>0.99999999865730016</v>
      </c>
      <c r="Q227" s="27">
        <f t="shared" si="44"/>
        <v>50457.32</v>
      </c>
      <c r="R227" s="82">
        <f t="shared" si="45"/>
        <v>1.0000000408906649</v>
      </c>
    </row>
    <row r="228" spans="1:18" s="4" customFormat="1" ht="39" customHeight="1" x14ac:dyDescent="0.25">
      <c r="A228" s="176" t="s">
        <v>273</v>
      </c>
      <c r="B228" s="103" t="s">
        <v>214</v>
      </c>
      <c r="C228" s="119"/>
      <c r="D228" s="115" t="s">
        <v>1655</v>
      </c>
      <c r="E228" s="190"/>
      <c r="F228" s="170">
        <v>1269837.2021294602</v>
      </c>
      <c r="G228" s="27">
        <v>334640.41917769349</v>
      </c>
      <c r="H228" s="27">
        <v>884739.46501500008</v>
      </c>
      <c r="I228" s="29">
        <v>50457.317936766725</v>
      </c>
      <c r="J228" s="76"/>
      <c r="K228" s="28">
        <f t="shared" si="38"/>
        <v>1269837.21</v>
      </c>
      <c r="L228" s="81">
        <f t="shared" si="39"/>
        <v>1.0000000061980698</v>
      </c>
      <c r="M228" s="27">
        <f t="shared" si="40"/>
        <v>334640.42</v>
      </c>
      <c r="N228" s="81">
        <f t="shared" si="41"/>
        <v>1.0000000024572839</v>
      </c>
      <c r="O228" s="27">
        <f t="shared" si="42"/>
        <v>884739.47</v>
      </c>
      <c r="P228" s="81">
        <f t="shared" si="43"/>
        <v>1.0000000056344269</v>
      </c>
      <c r="Q228" s="27">
        <f t="shared" si="44"/>
        <v>50457.32</v>
      </c>
      <c r="R228" s="82">
        <f t="shared" si="45"/>
        <v>1.0000000408906649</v>
      </c>
    </row>
    <row r="229" spans="1:18" s="4" customFormat="1" ht="39" customHeight="1" x14ac:dyDescent="0.25">
      <c r="A229" s="176" t="s">
        <v>274</v>
      </c>
      <c r="B229" s="103" t="s">
        <v>216</v>
      </c>
      <c r="C229" s="119"/>
      <c r="D229" s="115" t="s">
        <v>1655</v>
      </c>
      <c r="E229" s="190"/>
      <c r="F229" s="170">
        <v>1794764.2692942915</v>
      </c>
      <c r="G229" s="27">
        <v>464335.06630202493</v>
      </c>
      <c r="H229" s="27">
        <v>1279971.8850554998</v>
      </c>
      <c r="I229" s="29">
        <v>50457.317936766725</v>
      </c>
      <c r="J229" s="76"/>
      <c r="K229" s="28">
        <f t="shared" si="38"/>
        <v>1794764.28</v>
      </c>
      <c r="L229" s="81">
        <f t="shared" si="39"/>
        <v>1.0000000059649663</v>
      </c>
      <c r="M229" s="27">
        <f t="shared" si="40"/>
        <v>464335.07</v>
      </c>
      <c r="N229" s="81">
        <f t="shared" si="41"/>
        <v>1.0000000079640228</v>
      </c>
      <c r="O229" s="27">
        <f t="shared" si="42"/>
        <v>1279971.8899999999</v>
      </c>
      <c r="P229" s="81">
        <f t="shared" si="43"/>
        <v>1.0000000038629755</v>
      </c>
      <c r="Q229" s="27">
        <f t="shared" si="44"/>
        <v>50457.32</v>
      </c>
      <c r="R229" s="82">
        <f t="shared" si="45"/>
        <v>1.0000000408906649</v>
      </c>
    </row>
    <row r="230" spans="1:18" s="4" customFormat="1" ht="39" customHeight="1" x14ac:dyDescent="0.25">
      <c r="A230" s="176" t="s">
        <v>275</v>
      </c>
      <c r="B230" s="103" t="s">
        <v>218</v>
      </c>
      <c r="C230" s="119"/>
      <c r="D230" s="115" t="s">
        <v>1655</v>
      </c>
      <c r="E230" s="190"/>
      <c r="F230" s="170">
        <v>2285065.0877704388</v>
      </c>
      <c r="G230" s="27">
        <v>553868.36800616828</v>
      </c>
      <c r="H230" s="27">
        <v>1680739.4018275035</v>
      </c>
      <c r="I230" s="29">
        <v>50457.317936766725</v>
      </c>
      <c r="J230" s="76"/>
      <c r="K230" s="28">
        <f t="shared" si="38"/>
        <v>2285065.09</v>
      </c>
      <c r="L230" s="81">
        <f t="shared" si="39"/>
        <v>1.0000000009757102</v>
      </c>
      <c r="M230" s="27">
        <f t="shared" si="40"/>
        <v>553868.37</v>
      </c>
      <c r="N230" s="81">
        <f t="shared" si="41"/>
        <v>1.0000000035998295</v>
      </c>
      <c r="O230" s="27">
        <f t="shared" si="42"/>
        <v>1680739.4</v>
      </c>
      <c r="P230" s="81">
        <f t="shared" si="43"/>
        <v>0.99999999891267877</v>
      </c>
      <c r="Q230" s="27">
        <f t="shared" si="44"/>
        <v>50457.32</v>
      </c>
      <c r="R230" s="82">
        <f t="shared" si="45"/>
        <v>1.0000000408906649</v>
      </c>
    </row>
    <row r="231" spans="1:18" s="4" customFormat="1" ht="39" customHeight="1" x14ac:dyDescent="0.25">
      <c r="A231" s="176" t="s">
        <v>276</v>
      </c>
      <c r="B231" s="103" t="s">
        <v>220</v>
      </c>
      <c r="C231" s="119"/>
      <c r="D231" s="115" t="s">
        <v>1655</v>
      </c>
      <c r="E231" s="190"/>
      <c r="F231" s="170">
        <v>3511215.0816700226</v>
      </c>
      <c r="G231" s="27">
        <v>652933.66376775946</v>
      </c>
      <c r="H231" s="27">
        <v>2807824.0999654965</v>
      </c>
      <c r="I231" s="29">
        <v>50457.317936766725</v>
      </c>
      <c r="J231" s="76"/>
      <c r="K231" s="28">
        <f t="shared" si="38"/>
        <v>3511215.08</v>
      </c>
      <c r="L231" s="81">
        <f t="shared" si="39"/>
        <v>0.99999999952437479</v>
      </c>
      <c r="M231" s="27">
        <f t="shared" si="40"/>
        <v>652933.66</v>
      </c>
      <c r="N231" s="81">
        <f t="shared" si="41"/>
        <v>0.99999999422949126</v>
      </c>
      <c r="O231" s="27">
        <f t="shared" si="42"/>
        <v>2807824.1</v>
      </c>
      <c r="P231" s="81">
        <f t="shared" si="43"/>
        <v>1.0000000000122884</v>
      </c>
      <c r="Q231" s="27">
        <f t="shared" si="44"/>
        <v>50457.32</v>
      </c>
      <c r="R231" s="82">
        <f t="shared" si="45"/>
        <v>1.0000000408906649</v>
      </c>
    </row>
    <row r="232" spans="1:18" s="4" customFormat="1" ht="39" customHeight="1" x14ac:dyDescent="0.25">
      <c r="A232" s="176" t="s">
        <v>277</v>
      </c>
      <c r="B232" s="103" t="s">
        <v>222</v>
      </c>
      <c r="C232" s="119"/>
      <c r="D232" s="115" t="s">
        <v>1655</v>
      </c>
      <c r="E232" s="190"/>
      <c r="F232" s="170">
        <v>307326.74126461946</v>
      </c>
      <c r="G232" s="27">
        <v>148134.04577110271</v>
      </c>
      <c r="H232" s="27">
        <v>108735.37755675001</v>
      </c>
      <c r="I232" s="29">
        <v>50457.317936766725</v>
      </c>
      <c r="J232" s="76"/>
      <c r="K232" s="28">
        <f t="shared" si="38"/>
        <v>307326.75</v>
      </c>
      <c r="L232" s="81">
        <f t="shared" si="39"/>
        <v>1.0000000284237567</v>
      </c>
      <c r="M232" s="27">
        <f t="shared" si="40"/>
        <v>148134.04999999999</v>
      </c>
      <c r="N232" s="81">
        <f t="shared" si="41"/>
        <v>1.0000000285477741</v>
      </c>
      <c r="O232" s="27">
        <f t="shared" si="42"/>
        <v>108735.38</v>
      </c>
      <c r="P232" s="81">
        <f t="shared" si="43"/>
        <v>1.0000000224696879</v>
      </c>
      <c r="Q232" s="27">
        <f t="shared" si="44"/>
        <v>50457.32</v>
      </c>
      <c r="R232" s="82">
        <f t="shared" si="45"/>
        <v>1.0000000408906649</v>
      </c>
    </row>
    <row r="233" spans="1:18" s="4" customFormat="1" ht="39" customHeight="1" x14ac:dyDescent="0.25">
      <c r="A233" s="176" t="s">
        <v>278</v>
      </c>
      <c r="B233" s="103" t="s">
        <v>224</v>
      </c>
      <c r="C233" s="119"/>
      <c r="D233" s="115" t="s">
        <v>1655</v>
      </c>
      <c r="E233" s="190"/>
      <c r="F233" s="170">
        <v>383985.44323916972</v>
      </c>
      <c r="G233" s="27">
        <v>159539.63213790336</v>
      </c>
      <c r="H233" s="27">
        <v>173988.49316449964</v>
      </c>
      <c r="I233" s="29">
        <v>50457.317936766725</v>
      </c>
      <c r="J233" s="76"/>
      <c r="K233" s="28">
        <f t="shared" si="38"/>
        <v>383985.44</v>
      </c>
      <c r="L233" s="81">
        <f t="shared" si="39"/>
        <v>0.99999999156434238</v>
      </c>
      <c r="M233" s="27">
        <f t="shared" si="40"/>
        <v>159539.63</v>
      </c>
      <c r="N233" s="81">
        <f t="shared" si="41"/>
        <v>0.99999998659954692</v>
      </c>
      <c r="O233" s="27">
        <f t="shared" si="42"/>
        <v>173988.49</v>
      </c>
      <c r="P233" s="81">
        <f t="shared" si="43"/>
        <v>0.99999998181201766</v>
      </c>
      <c r="Q233" s="27">
        <f t="shared" si="44"/>
        <v>50457.32</v>
      </c>
      <c r="R233" s="82">
        <f t="shared" si="45"/>
        <v>1.0000000408906649</v>
      </c>
    </row>
    <row r="234" spans="1:18" s="4" customFormat="1" ht="39" customHeight="1" x14ac:dyDescent="0.25">
      <c r="A234" s="176" t="s">
        <v>279</v>
      </c>
      <c r="B234" s="103" t="s">
        <v>226</v>
      </c>
      <c r="C234" s="119"/>
      <c r="D234" s="115" t="s">
        <v>1655</v>
      </c>
      <c r="E234" s="190"/>
      <c r="F234" s="170">
        <v>461418.46352422104</v>
      </c>
      <c r="G234" s="27">
        <v>170945.21850470398</v>
      </c>
      <c r="H234" s="27">
        <v>240015.92708275036</v>
      </c>
      <c r="I234" s="29">
        <v>50457.317936766725</v>
      </c>
      <c r="J234" s="76"/>
      <c r="K234" s="28">
        <f t="shared" si="38"/>
        <v>461418.47000000003</v>
      </c>
      <c r="L234" s="81">
        <f t="shared" si="39"/>
        <v>1.0000000140345033</v>
      </c>
      <c r="M234" s="27">
        <f t="shared" si="40"/>
        <v>170945.22</v>
      </c>
      <c r="N234" s="81">
        <f t="shared" si="41"/>
        <v>1.0000000087472234</v>
      </c>
      <c r="O234" s="27">
        <f t="shared" si="42"/>
        <v>240015.93</v>
      </c>
      <c r="P234" s="81">
        <f t="shared" si="43"/>
        <v>1.0000000121544002</v>
      </c>
      <c r="Q234" s="27">
        <f t="shared" si="44"/>
        <v>50457.32</v>
      </c>
      <c r="R234" s="82">
        <f t="shared" si="45"/>
        <v>1.0000000408906649</v>
      </c>
    </row>
    <row r="235" spans="1:18" s="4" customFormat="1" ht="39" customHeight="1" x14ac:dyDescent="0.25">
      <c r="A235" s="176" t="s">
        <v>280</v>
      </c>
      <c r="B235" s="103" t="s">
        <v>228</v>
      </c>
      <c r="C235" s="119"/>
      <c r="D235" s="115" t="s">
        <v>1655</v>
      </c>
      <c r="E235" s="190"/>
      <c r="F235" s="170">
        <v>612309.79286487866</v>
      </c>
      <c r="G235" s="27">
        <v>193756.4010213619</v>
      </c>
      <c r="H235" s="27">
        <v>368096.07390675001</v>
      </c>
      <c r="I235" s="29">
        <v>50457.317936766725</v>
      </c>
      <c r="J235" s="76"/>
      <c r="K235" s="28">
        <f t="shared" si="38"/>
        <v>612309.78999999992</v>
      </c>
      <c r="L235" s="81">
        <f t="shared" si="39"/>
        <v>0.99999999532119399</v>
      </c>
      <c r="M235" s="27">
        <f t="shared" si="40"/>
        <v>193756.4</v>
      </c>
      <c r="N235" s="81">
        <f t="shared" si="41"/>
        <v>0.99999999472862877</v>
      </c>
      <c r="O235" s="27">
        <f t="shared" si="42"/>
        <v>368096.07</v>
      </c>
      <c r="P235" s="81">
        <f t="shared" si="43"/>
        <v>0.99999998938660239</v>
      </c>
      <c r="Q235" s="27">
        <f t="shared" si="44"/>
        <v>50457.32</v>
      </c>
      <c r="R235" s="82">
        <f t="shared" si="45"/>
        <v>1.0000000408906649</v>
      </c>
    </row>
    <row r="236" spans="1:18" s="4" customFormat="1" ht="39" customHeight="1" x14ac:dyDescent="0.25">
      <c r="A236" s="176" t="s">
        <v>281</v>
      </c>
      <c r="B236" s="103" t="s">
        <v>230</v>
      </c>
      <c r="C236" s="119"/>
      <c r="D236" s="115" t="s">
        <v>1655</v>
      </c>
      <c r="E236" s="190"/>
      <c r="F236" s="170">
        <v>931893.77322300815</v>
      </c>
      <c r="G236" s="27">
        <v>207753.8028007411</v>
      </c>
      <c r="H236" s="27">
        <v>673682.65248550032</v>
      </c>
      <c r="I236" s="29">
        <v>50457.317936766725</v>
      </c>
      <c r="J236" s="76"/>
      <c r="K236" s="28">
        <f t="shared" si="38"/>
        <v>931893.7699999999</v>
      </c>
      <c r="L236" s="81">
        <f t="shared" si="39"/>
        <v>0.99999999654144245</v>
      </c>
      <c r="M236" s="27">
        <f t="shared" si="40"/>
        <v>207753.8</v>
      </c>
      <c r="N236" s="81">
        <f t="shared" si="41"/>
        <v>0.99999998651894173</v>
      </c>
      <c r="O236" s="27">
        <f t="shared" si="42"/>
        <v>673682.65</v>
      </c>
      <c r="P236" s="81">
        <f t="shared" si="43"/>
        <v>0.99999999631057701</v>
      </c>
      <c r="Q236" s="27">
        <f t="shared" si="44"/>
        <v>50457.32</v>
      </c>
      <c r="R236" s="82">
        <f t="shared" si="45"/>
        <v>1.0000000408906649</v>
      </c>
    </row>
    <row r="237" spans="1:18" s="4" customFormat="1" ht="39" customHeight="1" x14ac:dyDescent="0.25">
      <c r="A237" s="176" t="s">
        <v>282</v>
      </c>
      <c r="B237" s="103" t="s">
        <v>232</v>
      </c>
      <c r="C237" s="119"/>
      <c r="D237" s="115" t="s">
        <v>1655</v>
      </c>
      <c r="E237" s="190"/>
      <c r="F237" s="170">
        <v>1787120.6243717603</v>
      </c>
      <c r="G237" s="27">
        <v>334640.41917769349</v>
      </c>
      <c r="H237" s="27">
        <v>1402022.8872573001</v>
      </c>
      <c r="I237" s="29">
        <v>50457.317936766725</v>
      </c>
      <c r="J237" s="76"/>
      <c r="K237" s="28">
        <f t="shared" si="38"/>
        <v>1787120.63</v>
      </c>
      <c r="L237" s="81">
        <f t="shared" si="39"/>
        <v>1.0000000031493339</v>
      </c>
      <c r="M237" s="27">
        <f t="shared" si="40"/>
        <v>334640.42</v>
      </c>
      <c r="N237" s="81">
        <f t="shared" si="41"/>
        <v>1.0000000024572839</v>
      </c>
      <c r="O237" s="27">
        <f t="shared" si="42"/>
        <v>1402022.89</v>
      </c>
      <c r="P237" s="81">
        <f t="shared" si="43"/>
        <v>1.0000000019562447</v>
      </c>
      <c r="Q237" s="27">
        <f t="shared" si="44"/>
        <v>50457.32</v>
      </c>
      <c r="R237" s="82">
        <f t="shared" si="45"/>
        <v>1.0000000408906649</v>
      </c>
    </row>
    <row r="238" spans="1:18" s="4" customFormat="1" ht="39" customHeight="1" x14ac:dyDescent="0.25">
      <c r="A238" s="176" t="s">
        <v>283</v>
      </c>
      <c r="B238" s="103" t="s">
        <v>234</v>
      </c>
      <c r="C238" s="119"/>
      <c r="D238" s="115" t="s">
        <v>1655</v>
      </c>
      <c r="E238" s="190"/>
      <c r="F238" s="170">
        <v>2568206.7830553381</v>
      </c>
      <c r="G238" s="27">
        <v>464335.06630202493</v>
      </c>
      <c r="H238" s="27">
        <v>2053414.3988165462</v>
      </c>
      <c r="I238" s="29">
        <v>50457.317936766725</v>
      </c>
      <c r="J238" s="76"/>
      <c r="K238" s="28">
        <f t="shared" si="38"/>
        <v>2568206.7899999996</v>
      </c>
      <c r="L238" s="81">
        <f t="shared" si="39"/>
        <v>1.0000000027040896</v>
      </c>
      <c r="M238" s="27">
        <f t="shared" si="40"/>
        <v>464335.07</v>
      </c>
      <c r="N238" s="81">
        <f t="shared" si="41"/>
        <v>1.0000000079640228</v>
      </c>
      <c r="O238" s="27">
        <f t="shared" si="42"/>
        <v>2053414.4</v>
      </c>
      <c r="P238" s="81">
        <f t="shared" si="43"/>
        <v>1.0000000005763345</v>
      </c>
      <c r="Q238" s="27">
        <f t="shared" si="44"/>
        <v>50457.32</v>
      </c>
      <c r="R238" s="82">
        <f t="shared" si="45"/>
        <v>1.0000000408906649</v>
      </c>
    </row>
    <row r="239" spans="1:18" s="4" customFormat="1" ht="39" customHeight="1" x14ac:dyDescent="0.25">
      <c r="A239" s="176" t="s">
        <v>284</v>
      </c>
      <c r="B239" s="103" t="s">
        <v>236</v>
      </c>
      <c r="C239" s="119"/>
      <c r="D239" s="115" t="s">
        <v>1655</v>
      </c>
      <c r="E239" s="190"/>
      <c r="F239" s="170">
        <v>3302268.8523614397</v>
      </c>
      <c r="G239" s="27">
        <v>553868.36800616828</v>
      </c>
      <c r="H239" s="27">
        <v>2697943.1664185044</v>
      </c>
      <c r="I239" s="29">
        <v>50457.317936766725</v>
      </c>
      <c r="J239" s="76"/>
      <c r="K239" s="28">
        <f t="shared" si="38"/>
        <v>3302268.86</v>
      </c>
      <c r="L239" s="81">
        <f t="shared" si="39"/>
        <v>1.0000000023131248</v>
      </c>
      <c r="M239" s="27">
        <f t="shared" si="40"/>
        <v>553868.37</v>
      </c>
      <c r="N239" s="81">
        <f t="shared" si="41"/>
        <v>1.0000000035998295</v>
      </c>
      <c r="O239" s="27">
        <f t="shared" si="42"/>
        <v>2697943.17</v>
      </c>
      <c r="P239" s="81">
        <f t="shared" si="43"/>
        <v>1.000000001327491</v>
      </c>
      <c r="Q239" s="27">
        <f t="shared" si="44"/>
        <v>50457.32</v>
      </c>
      <c r="R239" s="82">
        <f t="shared" si="45"/>
        <v>1.0000000408906649</v>
      </c>
    </row>
    <row r="240" spans="1:18" s="4" customFormat="1" ht="39" customHeight="1" x14ac:dyDescent="0.25">
      <c r="A240" s="176" t="s">
        <v>285</v>
      </c>
      <c r="B240" s="103" t="s">
        <v>238</v>
      </c>
      <c r="C240" s="119"/>
      <c r="D240" s="115" t="s">
        <v>1655</v>
      </c>
      <c r="E240" s="190"/>
      <c r="F240" s="170">
        <v>4109319.803688677</v>
      </c>
      <c r="G240" s="27">
        <v>652933.66376775946</v>
      </c>
      <c r="H240" s="27">
        <v>3405928.8219841504</v>
      </c>
      <c r="I240" s="29">
        <v>50457.317936766725</v>
      </c>
      <c r="J240" s="76"/>
      <c r="K240" s="28">
        <f t="shared" si="38"/>
        <v>4109319.8</v>
      </c>
      <c r="L240" s="81">
        <f t="shared" si="39"/>
        <v>0.99999999910236304</v>
      </c>
      <c r="M240" s="27">
        <f t="shared" si="40"/>
        <v>652933.66</v>
      </c>
      <c r="N240" s="81">
        <f t="shared" si="41"/>
        <v>0.99999999422949126</v>
      </c>
      <c r="O240" s="27">
        <f t="shared" si="42"/>
        <v>3405928.82</v>
      </c>
      <c r="P240" s="81">
        <f t="shared" si="43"/>
        <v>0.99999999941744211</v>
      </c>
      <c r="Q240" s="27">
        <f t="shared" si="44"/>
        <v>50457.32</v>
      </c>
      <c r="R240" s="82">
        <f t="shared" si="45"/>
        <v>1.0000000408906649</v>
      </c>
    </row>
    <row r="241" spans="1:18" s="4" customFormat="1" ht="39" customHeight="1" x14ac:dyDescent="0.25">
      <c r="A241" s="176" t="s">
        <v>286</v>
      </c>
      <c r="B241" s="103" t="s">
        <v>240</v>
      </c>
      <c r="C241" s="119"/>
      <c r="D241" s="115" t="s">
        <v>1655</v>
      </c>
      <c r="E241" s="190"/>
      <c r="F241" s="170">
        <v>5086044.3613513736</v>
      </c>
      <c r="G241" s="27">
        <v>652933.66376775946</v>
      </c>
      <c r="H241" s="27">
        <v>4382653.379646847</v>
      </c>
      <c r="I241" s="29">
        <v>50457.317936766725</v>
      </c>
      <c r="J241" s="76"/>
      <c r="K241" s="28">
        <f t="shared" si="38"/>
        <v>5086044.3600000003</v>
      </c>
      <c r="L241" s="81">
        <f t="shared" si="39"/>
        <v>0.99999999973429776</v>
      </c>
      <c r="M241" s="27">
        <f t="shared" si="40"/>
        <v>652933.66</v>
      </c>
      <c r="N241" s="81">
        <f t="shared" si="41"/>
        <v>0.99999999422949126</v>
      </c>
      <c r="O241" s="27">
        <f t="shared" si="42"/>
        <v>4382653.38</v>
      </c>
      <c r="P241" s="81">
        <f t="shared" si="43"/>
        <v>1.0000000000805798</v>
      </c>
      <c r="Q241" s="27">
        <f t="shared" si="44"/>
        <v>50457.32</v>
      </c>
      <c r="R241" s="82">
        <f t="shared" si="45"/>
        <v>1.0000000408906649</v>
      </c>
    </row>
    <row r="242" spans="1:18" s="4" customFormat="1" ht="39" customHeight="1" x14ac:dyDescent="0.25">
      <c r="A242" s="176" t="s">
        <v>287</v>
      </c>
      <c r="B242" s="103" t="s">
        <v>242</v>
      </c>
      <c r="C242" s="119"/>
      <c r="D242" s="115" t="s">
        <v>1655</v>
      </c>
      <c r="E242" s="190"/>
      <c r="F242" s="170">
        <v>885151.81121990166</v>
      </c>
      <c r="G242" s="27">
        <v>193756.4010213619</v>
      </c>
      <c r="H242" s="27">
        <v>640938.09226177295</v>
      </c>
      <c r="I242" s="29">
        <v>50457.317936766725</v>
      </c>
      <c r="J242" s="76"/>
      <c r="K242" s="28">
        <f t="shared" si="38"/>
        <v>885151.80999999994</v>
      </c>
      <c r="L242" s="81">
        <f t="shared" si="39"/>
        <v>0.99999999862181643</v>
      </c>
      <c r="M242" s="27">
        <f t="shared" si="40"/>
        <v>193756.4</v>
      </c>
      <c r="N242" s="81">
        <f t="shared" si="41"/>
        <v>0.99999999472862877</v>
      </c>
      <c r="O242" s="27">
        <f t="shared" si="42"/>
        <v>640938.09</v>
      </c>
      <c r="P242" s="81">
        <f t="shared" si="43"/>
        <v>0.99999999647115223</v>
      </c>
      <c r="Q242" s="27">
        <f t="shared" si="44"/>
        <v>50457.32</v>
      </c>
      <c r="R242" s="82">
        <f t="shared" si="45"/>
        <v>1.0000000408906649</v>
      </c>
    </row>
    <row r="243" spans="1:18" s="4" customFormat="1" ht="39" customHeight="1" x14ac:dyDescent="0.25">
      <c r="A243" s="176" t="s">
        <v>288</v>
      </c>
      <c r="B243" s="103" t="s">
        <v>244</v>
      </c>
      <c r="C243" s="119"/>
      <c r="D243" s="115" t="s">
        <v>1655</v>
      </c>
      <c r="E243" s="190"/>
      <c r="F243" s="170">
        <v>1592381.4347599114</v>
      </c>
      <c r="G243" s="27">
        <v>207753.8028007411</v>
      </c>
      <c r="H243" s="27">
        <v>1334170.3140224037</v>
      </c>
      <c r="I243" s="29">
        <v>50457.317936766725</v>
      </c>
      <c r="J243" s="76"/>
      <c r="K243" s="28">
        <f t="shared" si="38"/>
        <v>1592381.4300000002</v>
      </c>
      <c r="L243" s="81">
        <f t="shared" si="39"/>
        <v>0.99999999701082221</v>
      </c>
      <c r="M243" s="27">
        <f t="shared" si="40"/>
        <v>207753.8</v>
      </c>
      <c r="N243" s="81">
        <f t="shared" si="41"/>
        <v>0.99999998651894173</v>
      </c>
      <c r="O243" s="27">
        <f t="shared" si="42"/>
        <v>1334170.31</v>
      </c>
      <c r="P243" s="81">
        <f t="shared" si="43"/>
        <v>0.9999999969850899</v>
      </c>
      <c r="Q243" s="27">
        <f t="shared" si="44"/>
        <v>50457.32</v>
      </c>
      <c r="R243" s="82">
        <f t="shared" si="45"/>
        <v>1.0000000408906649</v>
      </c>
    </row>
    <row r="244" spans="1:18" s="4" customFormat="1" ht="90" customHeight="1" x14ac:dyDescent="0.25">
      <c r="A244" s="176" t="s">
        <v>289</v>
      </c>
      <c r="B244" s="103" t="s">
        <v>1674</v>
      </c>
      <c r="C244" s="119" t="s">
        <v>1548</v>
      </c>
      <c r="D244" s="115"/>
      <c r="E244" s="198" t="s">
        <v>1549</v>
      </c>
      <c r="F244" s="170"/>
      <c r="G244" s="27"/>
      <c r="H244" s="27"/>
      <c r="I244" s="29"/>
      <c r="J244" s="76"/>
      <c r="K244" s="28"/>
      <c r="L244" s="81"/>
      <c r="M244" s="27"/>
      <c r="N244" s="81"/>
      <c r="O244" s="27"/>
      <c r="P244" s="81"/>
      <c r="Q244" s="27"/>
      <c r="R244" s="82"/>
    </row>
    <row r="245" spans="1:18" s="4" customFormat="1" ht="39" customHeight="1" x14ac:dyDescent="0.25">
      <c r="A245" s="176" t="s">
        <v>290</v>
      </c>
      <c r="B245" s="103" t="s">
        <v>291</v>
      </c>
      <c r="C245" s="119"/>
      <c r="D245" s="115" t="s">
        <v>194</v>
      </c>
      <c r="E245" s="198"/>
      <c r="F245" s="170">
        <v>3617.7782742106638</v>
      </c>
      <c r="G245" s="27">
        <v>855.90096489626706</v>
      </c>
      <c r="H245" s="27">
        <v>2604.9099124999966</v>
      </c>
      <c r="I245" s="29">
        <v>156.96739681439999</v>
      </c>
      <c r="J245" s="76"/>
      <c r="K245" s="28">
        <f t="shared" si="38"/>
        <v>3617.7799999999997</v>
      </c>
      <c r="L245" s="81">
        <f t="shared" si="39"/>
        <v>1.0000004770301565</v>
      </c>
      <c r="M245" s="27">
        <f t="shared" si="40"/>
        <v>855.9</v>
      </c>
      <c r="N245" s="81">
        <f t="shared" si="41"/>
        <v>0.9999988726543062</v>
      </c>
      <c r="O245" s="27">
        <f t="shared" si="42"/>
        <v>2604.91</v>
      </c>
      <c r="P245" s="81">
        <f t="shared" si="43"/>
        <v>1.0000000335904142</v>
      </c>
      <c r="Q245" s="27">
        <f t="shared" si="44"/>
        <v>156.97</v>
      </c>
      <c r="R245" s="82">
        <f t="shared" si="45"/>
        <v>1.0000165842439439</v>
      </c>
    </row>
    <row r="246" spans="1:18" s="4" customFormat="1" ht="39" customHeight="1" x14ac:dyDescent="0.25">
      <c r="A246" s="176" t="s">
        <v>292</v>
      </c>
      <c r="B246" s="103" t="s">
        <v>293</v>
      </c>
      <c r="C246" s="119"/>
      <c r="D246" s="115" t="s">
        <v>194</v>
      </c>
      <c r="E246" s="198"/>
      <c r="F246" s="170">
        <v>4967.6312751679998</v>
      </c>
      <c r="G246" s="27">
        <v>1167.3144081046398</v>
      </c>
      <c r="H246" s="27">
        <v>3576.8449499999997</v>
      </c>
      <c r="I246" s="29">
        <v>223.47191706336</v>
      </c>
      <c r="J246" s="76"/>
      <c r="K246" s="28">
        <f t="shared" si="38"/>
        <v>4967.62</v>
      </c>
      <c r="L246" s="81">
        <f t="shared" si="39"/>
        <v>0.99999773027276473</v>
      </c>
      <c r="M246" s="27">
        <f t="shared" si="40"/>
        <v>1167.31</v>
      </c>
      <c r="N246" s="81">
        <f t="shared" si="41"/>
        <v>0.99999622372121055</v>
      </c>
      <c r="O246" s="27">
        <f t="shared" si="42"/>
        <v>3576.84</v>
      </c>
      <c r="P246" s="81">
        <f t="shared" si="43"/>
        <v>0.99999861609880525</v>
      </c>
      <c r="Q246" s="27">
        <f t="shared" si="44"/>
        <v>223.47</v>
      </c>
      <c r="R246" s="82">
        <f t="shared" si="45"/>
        <v>0.99999142145740194</v>
      </c>
    </row>
    <row r="247" spans="1:18" s="4" customFormat="1" ht="39" customHeight="1" x14ac:dyDescent="0.25">
      <c r="A247" s="176" t="s">
        <v>294</v>
      </c>
      <c r="B247" s="103" t="s">
        <v>295</v>
      </c>
      <c r="C247" s="119"/>
      <c r="D247" s="115" t="s">
        <v>194</v>
      </c>
      <c r="E247" s="198"/>
      <c r="F247" s="170">
        <v>5291.0790701405122</v>
      </c>
      <c r="G247" s="27">
        <v>1401.607111547552</v>
      </c>
      <c r="H247" s="27">
        <v>3576.8449499999997</v>
      </c>
      <c r="I247" s="29">
        <v>312.62700859296001</v>
      </c>
      <c r="J247" s="76"/>
      <c r="K247" s="28">
        <f t="shared" si="38"/>
        <v>5291.08</v>
      </c>
      <c r="L247" s="81">
        <f t="shared" si="39"/>
        <v>1.0000001757409926</v>
      </c>
      <c r="M247" s="27">
        <f t="shared" si="40"/>
        <v>1401.61</v>
      </c>
      <c r="N247" s="81">
        <f t="shared" si="41"/>
        <v>1.0000020608146349</v>
      </c>
      <c r="O247" s="27">
        <f t="shared" si="42"/>
        <v>3576.84</v>
      </c>
      <c r="P247" s="81">
        <f t="shared" si="43"/>
        <v>0.99999861609880525</v>
      </c>
      <c r="Q247" s="27">
        <f t="shared" si="44"/>
        <v>312.63</v>
      </c>
      <c r="R247" s="82">
        <f t="shared" si="45"/>
        <v>1.0000095686135804</v>
      </c>
    </row>
    <row r="248" spans="1:18" s="4" customFormat="1" ht="39" customHeight="1" x14ac:dyDescent="0.25">
      <c r="A248" s="176" t="s">
        <v>296</v>
      </c>
      <c r="B248" s="103" t="s">
        <v>297</v>
      </c>
      <c r="C248" s="119"/>
      <c r="D248" s="115" t="s">
        <v>194</v>
      </c>
      <c r="E248" s="198"/>
      <c r="F248" s="170">
        <v>6635.8845489638406</v>
      </c>
      <c r="G248" s="27">
        <v>1670.15351243904</v>
      </c>
      <c r="H248" s="27">
        <v>4577.6109750000005</v>
      </c>
      <c r="I248" s="29">
        <v>388.12006152480001</v>
      </c>
      <c r="J248" s="76"/>
      <c r="K248" s="28">
        <f t="shared" si="38"/>
        <v>6635.88</v>
      </c>
      <c r="L248" s="81">
        <f t="shared" si="39"/>
        <v>0.9999993144902074</v>
      </c>
      <c r="M248" s="27">
        <f t="shared" si="40"/>
        <v>1670.15</v>
      </c>
      <c r="N248" s="81">
        <f t="shared" si="41"/>
        <v>0.99999789693641106</v>
      </c>
      <c r="O248" s="27">
        <f t="shared" si="42"/>
        <v>4577.6099999999997</v>
      </c>
      <c r="P248" s="81">
        <f t="shared" si="43"/>
        <v>0.99999978700680203</v>
      </c>
      <c r="Q248" s="27">
        <f t="shared" si="44"/>
        <v>388.12</v>
      </c>
      <c r="R248" s="82">
        <f t="shared" si="45"/>
        <v>0.99999984147997978</v>
      </c>
    </row>
    <row r="249" spans="1:18" s="4" customFormat="1" ht="39" customHeight="1" x14ac:dyDescent="0.25">
      <c r="A249" s="176" t="s">
        <v>298</v>
      </c>
      <c r="B249" s="103" t="s">
        <v>299</v>
      </c>
      <c r="C249" s="119"/>
      <c r="D249" s="115" t="s">
        <v>194</v>
      </c>
      <c r="E249" s="198"/>
      <c r="F249" s="170">
        <v>12677.075184069336</v>
      </c>
      <c r="G249" s="27">
        <v>2935.9455548011697</v>
      </c>
      <c r="H249" s="27">
        <v>9127.8780250000054</v>
      </c>
      <c r="I249" s="29">
        <v>613.25160426816001</v>
      </c>
      <c r="J249" s="76"/>
      <c r="K249" s="28">
        <f t="shared" si="38"/>
        <v>12677.079999999998</v>
      </c>
      <c r="L249" s="81">
        <f t="shared" si="39"/>
        <v>1.0000003798928847</v>
      </c>
      <c r="M249" s="27">
        <f t="shared" si="40"/>
        <v>2935.95</v>
      </c>
      <c r="N249" s="81">
        <f t="shared" si="41"/>
        <v>1.0000015140603757</v>
      </c>
      <c r="O249" s="27">
        <f t="shared" si="42"/>
        <v>9127.8799999999992</v>
      </c>
      <c r="P249" s="81">
        <f t="shared" si="43"/>
        <v>1.0000002163701123</v>
      </c>
      <c r="Q249" s="27">
        <f t="shared" si="44"/>
        <v>613.25</v>
      </c>
      <c r="R249" s="82">
        <f t="shared" si="45"/>
        <v>0.99999738399679861</v>
      </c>
    </row>
    <row r="250" spans="1:18" s="4" customFormat="1" ht="39" customHeight="1" x14ac:dyDescent="0.25">
      <c r="A250" s="176" t="s">
        <v>300</v>
      </c>
      <c r="B250" s="103" t="s">
        <v>301</v>
      </c>
      <c r="C250" s="119"/>
      <c r="D250" s="115" t="s">
        <v>194</v>
      </c>
      <c r="E250" s="198"/>
      <c r="F250" s="170">
        <v>19574.239107277368</v>
      </c>
      <c r="G250" s="27">
        <v>4396.6909733325301</v>
      </c>
      <c r="H250" s="27">
        <v>14094.044912500036</v>
      </c>
      <c r="I250" s="29">
        <v>1083.5032214448001</v>
      </c>
      <c r="J250" s="76"/>
      <c r="K250" s="28">
        <f t="shared" si="38"/>
        <v>19574.23</v>
      </c>
      <c r="L250" s="81">
        <f t="shared" si="39"/>
        <v>0.9999995347314744</v>
      </c>
      <c r="M250" s="27">
        <f t="shared" si="40"/>
        <v>4396.6899999999996</v>
      </c>
      <c r="N250" s="81">
        <f t="shared" si="41"/>
        <v>0.9999997786215733</v>
      </c>
      <c r="O250" s="27">
        <f t="shared" si="42"/>
        <v>14094.04</v>
      </c>
      <c r="P250" s="81">
        <f t="shared" si="43"/>
        <v>0.99999965144853264</v>
      </c>
      <c r="Q250" s="27">
        <f t="shared" si="44"/>
        <v>1083.5</v>
      </c>
      <c r="R250" s="82">
        <f t="shared" si="45"/>
        <v>0.99999702682489877</v>
      </c>
    </row>
    <row r="251" spans="1:18" s="4" customFormat="1" ht="39" customHeight="1" x14ac:dyDescent="0.25">
      <c r="A251" s="176" t="s">
        <v>302</v>
      </c>
      <c r="B251" s="103" t="s">
        <v>303</v>
      </c>
      <c r="C251" s="119"/>
      <c r="D251" s="115" t="s">
        <v>194</v>
      </c>
      <c r="E251" s="198"/>
      <c r="F251" s="170">
        <v>20410.931560470595</v>
      </c>
      <c r="G251" s="27">
        <v>5020.15471915936</v>
      </c>
      <c r="H251" s="27">
        <v>14094.044912500036</v>
      </c>
      <c r="I251" s="29">
        <v>1296.7319288112001</v>
      </c>
      <c r="J251" s="76"/>
      <c r="K251" s="28">
        <f t="shared" si="38"/>
        <v>20410.920000000002</v>
      </c>
      <c r="L251" s="81">
        <f t="shared" si="39"/>
        <v>0.9999994336137692</v>
      </c>
      <c r="M251" s="27">
        <f t="shared" si="40"/>
        <v>5020.1499999999996</v>
      </c>
      <c r="N251" s="81">
        <f t="shared" si="41"/>
        <v>0.99999905995738692</v>
      </c>
      <c r="O251" s="27">
        <f t="shared" si="42"/>
        <v>14094.04</v>
      </c>
      <c r="P251" s="81">
        <f t="shared" si="43"/>
        <v>0.99999965144853264</v>
      </c>
      <c r="Q251" s="27">
        <f t="shared" si="44"/>
        <v>1296.73</v>
      </c>
      <c r="R251" s="82">
        <f t="shared" si="45"/>
        <v>0.99999851255979955</v>
      </c>
    </row>
    <row r="252" spans="1:18" s="4" customFormat="1" ht="39" customHeight="1" x14ac:dyDescent="0.25">
      <c r="A252" s="176" t="s">
        <v>304</v>
      </c>
      <c r="B252" s="103" t="s">
        <v>305</v>
      </c>
      <c r="C252" s="119"/>
      <c r="D252" s="115" t="s">
        <v>194</v>
      </c>
      <c r="E252" s="198"/>
      <c r="F252" s="170">
        <v>26032.228898889378</v>
      </c>
      <c r="G252" s="27">
        <v>6471.2528344560642</v>
      </c>
      <c r="H252" s="27">
        <v>17967.410125000035</v>
      </c>
      <c r="I252" s="29">
        <v>1593.5659394332802</v>
      </c>
      <c r="J252" s="76"/>
      <c r="K252" s="28">
        <f t="shared" si="38"/>
        <v>26032.23</v>
      </c>
      <c r="L252" s="81">
        <f t="shared" si="39"/>
        <v>1.0000000422979771</v>
      </c>
      <c r="M252" s="27">
        <f t="shared" si="40"/>
        <v>6471.25</v>
      </c>
      <c r="N252" s="81">
        <f t="shared" si="41"/>
        <v>0.99999956199268725</v>
      </c>
      <c r="O252" s="27">
        <f t="shared" si="42"/>
        <v>17967.41</v>
      </c>
      <c r="P252" s="81">
        <f t="shared" si="43"/>
        <v>0.9999999930429575</v>
      </c>
      <c r="Q252" s="27">
        <f t="shared" si="44"/>
        <v>1593.57</v>
      </c>
      <c r="R252" s="82">
        <f t="shared" si="45"/>
        <v>1.0000025481008468</v>
      </c>
    </row>
    <row r="253" spans="1:18" s="4" customFormat="1" ht="39" customHeight="1" x14ac:dyDescent="0.25">
      <c r="A253" s="176" t="s">
        <v>306</v>
      </c>
      <c r="B253" s="103" t="s">
        <v>307</v>
      </c>
      <c r="C253" s="119"/>
      <c r="D253" s="115" t="s">
        <v>194</v>
      </c>
      <c r="E253" s="198"/>
      <c r="F253" s="170">
        <v>36364.013984169309</v>
      </c>
      <c r="G253" s="27">
        <v>14766.777117026393</v>
      </c>
      <c r="H253" s="27">
        <v>19124.534012500037</v>
      </c>
      <c r="I253" s="29">
        <v>2472.7028546428801</v>
      </c>
      <c r="J253" s="76"/>
      <c r="K253" s="28">
        <f t="shared" si="38"/>
        <v>36364.009999999995</v>
      </c>
      <c r="L253" s="81">
        <f t="shared" si="39"/>
        <v>0.99999989043648163</v>
      </c>
      <c r="M253" s="27">
        <f t="shared" si="40"/>
        <v>14766.78</v>
      </c>
      <c r="N253" s="81">
        <f t="shared" si="41"/>
        <v>1.0000001952337727</v>
      </c>
      <c r="O253" s="27">
        <f t="shared" si="42"/>
        <v>19124.53</v>
      </c>
      <c r="P253" s="81">
        <f t="shared" si="43"/>
        <v>0.99999979019096441</v>
      </c>
      <c r="Q253" s="27">
        <f t="shared" si="44"/>
        <v>2472.6999999999998</v>
      </c>
      <c r="R253" s="82">
        <f t="shared" si="45"/>
        <v>0.9999988455374349</v>
      </c>
    </row>
    <row r="254" spans="1:18" s="4" customFormat="1" ht="39" customHeight="1" x14ac:dyDescent="0.25">
      <c r="A254" s="176" t="s">
        <v>308</v>
      </c>
      <c r="B254" s="103" t="s">
        <v>309</v>
      </c>
      <c r="C254" s="119"/>
      <c r="D254" s="115" t="s">
        <v>194</v>
      </c>
      <c r="E254" s="198"/>
      <c r="F254" s="170">
        <v>47489.762448968533</v>
      </c>
      <c r="G254" s="27">
        <v>18777.381641668751</v>
      </c>
      <c r="H254" s="27">
        <v>25499.378683333383</v>
      </c>
      <c r="I254" s="29">
        <v>3213.0021239664002</v>
      </c>
      <c r="J254" s="76"/>
      <c r="K254" s="28">
        <f t="shared" si="38"/>
        <v>47489.760000000002</v>
      </c>
      <c r="L254" s="81">
        <f t="shared" si="39"/>
        <v>0.99999994843165341</v>
      </c>
      <c r="M254" s="27">
        <f t="shared" si="40"/>
        <v>18777.38</v>
      </c>
      <c r="N254" s="81">
        <f t="shared" si="41"/>
        <v>0.99999991257200915</v>
      </c>
      <c r="O254" s="27">
        <f t="shared" si="42"/>
        <v>25499.38</v>
      </c>
      <c r="P254" s="81">
        <f t="shared" si="43"/>
        <v>1.0000000516352432</v>
      </c>
      <c r="Q254" s="27">
        <f t="shared" si="44"/>
        <v>3213</v>
      </c>
      <c r="R254" s="82">
        <f t="shared" si="45"/>
        <v>0.99999933894646864</v>
      </c>
    </row>
    <row r="255" spans="1:18" s="4" customFormat="1" ht="56.1" customHeight="1" x14ac:dyDescent="0.25">
      <c r="A255" s="180" t="s">
        <v>310</v>
      </c>
      <c r="B255" s="103" t="s">
        <v>311</v>
      </c>
      <c r="C255" s="119" t="s">
        <v>312</v>
      </c>
      <c r="D255" s="115" t="s">
        <v>827</v>
      </c>
      <c r="E255" s="214" t="s">
        <v>1290</v>
      </c>
      <c r="F255" s="170">
        <v>34.297079750000002</v>
      </c>
      <c r="G255" s="27">
        <v>28.654427000000002</v>
      </c>
      <c r="H255" s="27">
        <v>5.6426527500000008</v>
      </c>
      <c r="I255" s="29">
        <v>0</v>
      </c>
      <c r="J255" s="76"/>
      <c r="K255" s="28">
        <f t="shared" si="38"/>
        <v>34.29</v>
      </c>
      <c r="L255" s="81">
        <f t="shared" si="39"/>
        <v>0.99979357571981031</v>
      </c>
      <c r="M255" s="27">
        <f t="shared" si="40"/>
        <v>28.65</v>
      </c>
      <c r="N255" s="81">
        <f t="shared" si="41"/>
        <v>0.999845503802955</v>
      </c>
      <c r="O255" s="27">
        <f t="shared" si="42"/>
        <v>5.64</v>
      </c>
      <c r="P255" s="81">
        <f t="shared" si="43"/>
        <v>0.99952987537643512</v>
      </c>
      <c r="Q255" s="27">
        <f t="shared" si="44"/>
        <v>0</v>
      </c>
      <c r="R255" s="82" t="e">
        <f t="shared" si="45"/>
        <v>#DIV/0!</v>
      </c>
    </row>
    <row r="256" spans="1:18" s="4" customFormat="1" ht="56.1" customHeight="1" x14ac:dyDescent="0.25">
      <c r="A256" s="180" t="s">
        <v>314</v>
      </c>
      <c r="B256" s="103" t="s">
        <v>1291</v>
      </c>
      <c r="C256" s="119" t="s">
        <v>1675</v>
      </c>
      <c r="D256" s="115" t="s">
        <v>313</v>
      </c>
      <c r="E256" s="214" t="s">
        <v>1292</v>
      </c>
      <c r="F256" s="170">
        <v>141.18672598703404</v>
      </c>
      <c r="G256" s="27">
        <v>79.689206687034044</v>
      </c>
      <c r="H256" s="27">
        <v>61.4975193</v>
      </c>
      <c r="I256" s="29">
        <v>0</v>
      </c>
      <c r="J256" s="76"/>
      <c r="K256" s="28">
        <f t="shared" si="38"/>
        <v>141.19</v>
      </c>
      <c r="L256" s="81">
        <f t="shared" si="39"/>
        <v>1.0000231892406533</v>
      </c>
      <c r="M256" s="27">
        <f t="shared" si="40"/>
        <v>79.69</v>
      </c>
      <c r="N256" s="81">
        <f t="shared" si="41"/>
        <v>1.0000099550867543</v>
      </c>
      <c r="O256" s="27">
        <f t="shared" si="42"/>
        <v>61.5</v>
      </c>
      <c r="P256" s="81">
        <f t="shared" si="43"/>
        <v>1.0000403382124716</v>
      </c>
      <c r="Q256" s="27">
        <f t="shared" si="44"/>
        <v>0</v>
      </c>
      <c r="R256" s="82" t="e">
        <f t="shared" si="45"/>
        <v>#DIV/0!</v>
      </c>
    </row>
    <row r="257" spans="1:18" s="4" customFormat="1" ht="39" customHeight="1" x14ac:dyDescent="0.25">
      <c r="A257" s="180" t="s">
        <v>315</v>
      </c>
      <c r="B257" s="103" t="s">
        <v>1676</v>
      </c>
      <c r="C257" s="119"/>
      <c r="D257" s="115"/>
      <c r="E257" s="198"/>
      <c r="F257" s="170"/>
      <c r="G257" s="27"/>
      <c r="H257" s="27"/>
      <c r="I257" s="29"/>
      <c r="J257" s="76"/>
      <c r="K257" s="28"/>
      <c r="L257" s="81"/>
      <c r="M257" s="27"/>
      <c r="N257" s="81"/>
      <c r="O257" s="27"/>
      <c r="P257" s="81"/>
      <c r="Q257" s="27"/>
      <c r="R257" s="82"/>
    </row>
    <row r="258" spans="1:18" s="4" customFormat="1" ht="105.6" customHeight="1" x14ac:dyDescent="0.25">
      <c r="A258" s="180" t="s">
        <v>316</v>
      </c>
      <c r="B258" s="103" t="s">
        <v>1465</v>
      </c>
      <c r="C258" s="119" t="s">
        <v>1293</v>
      </c>
      <c r="D258" s="115" t="s">
        <v>317</v>
      </c>
      <c r="E258" s="198" t="s">
        <v>1168</v>
      </c>
      <c r="F258" s="170">
        <v>35026.846503056629</v>
      </c>
      <c r="G258" s="27">
        <v>26653.490590233592</v>
      </c>
      <c r="H258" s="27">
        <v>0</v>
      </c>
      <c r="I258" s="29">
        <v>8373.3559128230409</v>
      </c>
      <c r="J258" s="76"/>
      <c r="K258" s="28">
        <f t="shared" si="38"/>
        <v>35026.850000000006</v>
      </c>
      <c r="L258" s="81">
        <f t="shared" si="39"/>
        <v>1.0000000998360894</v>
      </c>
      <c r="M258" s="27">
        <f t="shared" si="40"/>
        <v>26653.49</v>
      </c>
      <c r="N258" s="81">
        <f t="shared" si="41"/>
        <v>0.99999997785529859</v>
      </c>
      <c r="O258" s="27">
        <f t="shared" si="42"/>
        <v>0</v>
      </c>
      <c r="P258" s="81" t="e">
        <f t="shared" si="43"/>
        <v>#DIV/0!</v>
      </c>
      <c r="Q258" s="27">
        <f t="shared" si="44"/>
        <v>8373.36</v>
      </c>
      <c r="R258" s="82">
        <f t="shared" si="45"/>
        <v>1.0000004881169513</v>
      </c>
    </row>
    <row r="259" spans="1:18" s="4" customFormat="1" ht="110.1" customHeight="1" x14ac:dyDescent="0.25">
      <c r="A259" s="180" t="s">
        <v>318</v>
      </c>
      <c r="B259" s="103" t="s">
        <v>1466</v>
      </c>
      <c r="C259" s="119" t="s">
        <v>1293</v>
      </c>
      <c r="D259" s="115" t="s">
        <v>317</v>
      </c>
      <c r="E259" s="198" t="s">
        <v>1168</v>
      </c>
      <c r="F259" s="170">
        <v>41089.832754981311</v>
      </c>
      <c r="G259" s="27">
        <v>30637.959753793919</v>
      </c>
      <c r="H259" s="27">
        <v>0</v>
      </c>
      <c r="I259" s="29">
        <v>10451.873001187394</v>
      </c>
      <c r="J259" s="76"/>
      <c r="K259" s="28">
        <f t="shared" si="38"/>
        <v>41089.83</v>
      </c>
      <c r="L259" s="81">
        <f t="shared" si="39"/>
        <v>0.99999993295223844</v>
      </c>
      <c r="M259" s="27">
        <f t="shared" si="40"/>
        <v>30637.96</v>
      </c>
      <c r="N259" s="81">
        <f t="shared" si="41"/>
        <v>1.0000000080359817</v>
      </c>
      <c r="O259" s="27">
        <f t="shared" si="42"/>
        <v>0</v>
      </c>
      <c r="P259" s="81" t="e">
        <f t="shared" si="43"/>
        <v>#DIV/0!</v>
      </c>
      <c r="Q259" s="27">
        <f t="shared" si="44"/>
        <v>10451.870000000001</v>
      </c>
      <c r="R259" s="82">
        <f t="shared" si="45"/>
        <v>0.99999971285650013</v>
      </c>
    </row>
    <row r="260" spans="1:18" s="4" customFormat="1" ht="104.1" customHeight="1" x14ac:dyDescent="0.25">
      <c r="A260" s="180" t="s">
        <v>1677</v>
      </c>
      <c r="B260" s="103" t="s">
        <v>1467</v>
      </c>
      <c r="C260" s="119" t="s">
        <v>1293</v>
      </c>
      <c r="D260" s="115" t="s">
        <v>317</v>
      </c>
      <c r="E260" s="198" t="s">
        <v>1168</v>
      </c>
      <c r="F260" s="170">
        <v>116627.63371339515</v>
      </c>
      <c r="G260" s="27">
        <v>106025.12155763194</v>
      </c>
      <c r="H260" s="27">
        <v>0</v>
      </c>
      <c r="I260" s="29">
        <v>10602.512155763203</v>
      </c>
      <c r="J260" s="76"/>
      <c r="K260" s="28">
        <f t="shared" si="38"/>
        <v>116627.62999999999</v>
      </c>
      <c r="L260" s="81">
        <f t="shared" si="39"/>
        <v>0.99999996816024606</v>
      </c>
      <c r="M260" s="27">
        <f t="shared" si="40"/>
        <v>106025.12</v>
      </c>
      <c r="N260" s="81">
        <f t="shared" si="41"/>
        <v>0.99999998530884082</v>
      </c>
      <c r="O260" s="27">
        <f t="shared" si="42"/>
        <v>0</v>
      </c>
      <c r="P260" s="81" t="e">
        <f t="shared" si="43"/>
        <v>#DIV/0!</v>
      </c>
      <c r="Q260" s="27">
        <f t="shared" si="44"/>
        <v>10602.51</v>
      </c>
      <c r="R260" s="82">
        <f t="shared" si="45"/>
        <v>0.99999979667430028</v>
      </c>
    </row>
    <row r="261" spans="1:18" s="4" customFormat="1" ht="128.44999999999999" customHeight="1" x14ac:dyDescent="0.25">
      <c r="A261" s="180" t="s">
        <v>319</v>
      </c>
      <c r="B261" s="103" t="s">
        <v>1169</v>
      </c>
      <c r="C261" s="119" t="s">
        <v>1294</v>
      </c>
      <c r="D261" s="115"/>
      <c r="E261" s="198" t="s">
        <v>1168</v>
      </c>
      <c r="F261" s="170"/>
      <c r="G261" s="27"/>
      <c r="H261" s="27"/>
      <c r="I261" s="29"/>
      <c r="J261" s="76"/>
      <c r="K261" s="28"/>
      <c r="L261" s="81"/>
      <c r="M261" s="27"/>
      <c r="N261" s="81"/>
      <c r="O261" s="27"/>
      <c r="P261" s="81"/>
      <c r="Q261" s="27"/>
      <c r="R261" s="82"/>
    </row>
    <row r="262" spans="1:18" s="4" customFormat="1" ht="39" customHeight="1" x14ac:dyDescent="0.25">
      <c r="A262" s="180" t="s">
        <v>320</v>
      </c>
      <c r="B262" s="103" t="s">
        <v>321</v>
      </c>
      <c r="C262" s="119"/>
      <c r="D262" s="115" t="s">
        <v>317</v>
      </c>
      <c r="E262" s="198"/>
      <c r="F262" s="170">
        <v>51503.23958008</v>
      </c>
      <c r="G262" s="27">
        <v>45920.288409599329</v>
      </c>
      <c r="H262" s="27">
        <v>0</v>
      </c>
      <c r="I262" s="29">
        <v>5582.9511704806728</v>
      </c>
      <c r="J262" s="76"/>
      <c r="K262" s="28">
        <f t="shared" si="38"/>
        <v>51503.24</v>
      </c>
      <c r="L262" s="81">
        <f t="shared" si="39"/>
        <v>1.0000000081532734</v>
      </c>
      <c r="M262" s="27">
        <f t="shared" si="40"/>
        <v>45920.29</v>
      </c>
      <c r="N262" s="81">
        <f t="shared" si="41"/>
        <v>1.0000000346339435</v>
      </c>
      <c r="O262" s="27">
        <f t="shared" si="42"/>
        <v>0</v>
      </c>
      <c r="P262" s="81" t="e">
        <f t="shared" si="43"/>
        <v>#DIV/0!</v>
      </c>
      <c r="Q262" s="27">
        <f t="shared" si="44"/>
        <v>5582.95</v>
      </c>
      <c r="R262" s="82">
        <f t="shared" si="45"/>
        <v>0.99999979034732045</v>
      </c>
    </row>
    <row r="263" spans="1:18" s="4" customFormat="1" ht="39" customHeight="1" x14ac:dyDescent="0.25">
      <c r="A263" s="180" t="s">
        <v>322</v>
      </c>
      <c r="B263" s="103" t="s">
        <v>323</v>
      </c>
      <c r="C263" s="119"/>
      <c r="D263" s="115" t="s">
        <v>317</v>
      </c>
      <c r="E263" s="198"/>
      <c r="F263" s="170">
        <v>145682.72553544003</v>
      </c>
      <c r="G263" s="27">
        <v>129890.71808739832</v>
      </c>
      <c r="H263" s="27">
        <v>0</v>
      </c>
      <c r="I263" s="29">
        <v>15792.007448041695</v>
      </c>
      <c r="J263" s="76"/>
      <c r="K263" s="28">
        <f t="shared" si="38"/>
        <v>145682.73000000001</v>
      </c>
      <c r="L263" s="81">
        <f t="shared" si="39"/>
        <v>1.0000000306457748</v>
      </c>
      <c r="M263" s="27">
        <f t="shared" si="40"/>
        <v>129890.72</v>
      </c>
      <c r="N263" s="81">
        <f t="shared" si="41"/>
        <v>1.0000000147246986</v>
      </c>
      <c r="O263" s="27">
        <f t="shared" si="42"/>
        <v>0</v>
      </c>
      <c r="P263" s="81" t="e">
        <f t="shared" si="43"/>
        <v>#DIV/0!</v>
      </c>
      <c r="Q263" s="27">
        <f t="shared" si="44"/>
        <v>15792.01</v>
      </c>
      <c r="R263" s="82">
        <f t="shared" si="45"/>
        <v>1.000000161598094</v>
      </c>
    </row>
    <row r="264" spans="1:18" s="4" customFormat="1" ht="39" customHeight="1" x14ac:dyDescent="0.25">
      <c r="A264" s="180" t="s">
        <v>324</v>
      </c>
      <c r="B264" s="103" t="s">
        <v>325</v>
      </c>
      <c r="C264" s="119"/>
      <c r="D264" s="115" t="s">
        <v>317</v>
      </c>
      <c r="E264" s="198"/>
      <c r="F264" s="170">
        <v>222530.96205584001</v>
      </c>
      <c r="G264" s="27">
        <v>198408.60576898695</v>
      </c>
      <c r="H264" s="27">
        <v>0</v>
      </c>
      <c r="I264" s="29">
        <v>24122.356286853057</v>
      </c>
      <c r="J264" s="76"/>
      <c r="K264" s="28">
        <f t="shared" si="38"/>
        <v>222530.96999999997</v>
      </c>
      <c r="L264" s="81">
        <f t="shared" si="39"/>
        <v>1.0000000356991221</v>
      </c>
      <c r="M264" s="27">
        <f t="shared" si="40"/>
        <v>198408.61</v>
      </c>
      <c r="N264" s="81">
        <f t="shared" si="41"/>
        <v>1.0000000213247455</v>
      </c>
      <c r="O264" s="27">
        <f t="shared" si="42"/>
        <v>0</v>
      </c>
      <c r="P264" s="81" t="e">
        <f t="shared" si="43"/>
        <v>#DIV/0!</v>
      </c>
      <c r="Q264" s="27">
        <f t="shared" si="44"/>
        <v>24122.36</v>
      </c>
      <c r="R264" s="82">
        <f t="shared" si="45"/>
        <v>1.000000153929695</v>
      </c>
    </row>
    <row r="265" spans="1:18" s="4" customFormat="1" ht="120.75" customHeight="1" x14ac:dyDescent="0.25">
      <c r="A265" s="180" t="s">
        <v>326</v>
      </c>
      <c r="B265" s="103" t="s">
        <v>1678</v>
      </c>
      <c r="C265" s="119" t="s">
        <v>1295</v>
      </c>
      <c r="D265" s="115"/>
      <c r="E265" s="198" t="s">
        <v>1168</v>
      </c>
      <c r="F265" s="170"/>
      <c r="G265" s="27"/>
      <c r="H265" s="27"/>
      <c r="I265" s="29"/>
      <c r="J265" s="76"/>
      <c r="K265" s="28"/>
      <c r="L265" s="81"/>
      <c r="M265" s="27"/>
      <c r="N265" s="81"/>
      <c r="O265" s="27"/>
      <c r="P265" s="81"/>
      <c r="Q265" s="27"/>
      <c r="R265" s="82"/>
    </row>
    <row r="266" spans="1:18" s="4" customFormat="1" ht="39" customHeight="1" x14ac:dyDescent="0.25">
      <c r="A266" s="180" t="s">
        <v>327</v>
      </c>
      <c r="B266" s="103" t="s">
        <v>321</v>
      </c>
      <c r="C266" s="119"/>
      <c r="D266" s="115" t="s">
        <v>317</v>
      </c>
      <c r="E266" s="198"/>
      <c r="F266" s="170">
        <v>120584.27556816001</v>
      </c>
      <c r="G266" s="27">
        <v>107512.94009657146</v>
      </c>
      <c r="H266" s="27">
        <v>0</v>
      </c>
      <c r="I266" s="29">
        <v>13071.335471588545</v>
      </c>
      <c r="J266" s="76"/>
      <c r="K266" s="28">
        <f t="shared" ref="K266:K327" si="46">SUM(M266,O266,Q266)</f>
        <v>120584.28</v>
      </c>
      <c r="L266" s="81">
        <f t="shared" ref="L266:L327" si="47">K266/F266</f>
        <v>1.0000000367530506</v>
      </c>
      <c r="M266" s="27">
        <f t="shared" ref="M266:M327" si="48">ROUND(G266-(G266*$M$6*$F$6),2)</f>
        <v>107512.94</v>
      </c>
      <c r="N266" s="81">
        <f t="shared" ref="N266:N327" si="49">M266/G266</f>
        <v>0.99999999910176895</v>
      </c>
      <c r="O266" s="27">
        <f t="shared" ref="O266:O327" si="50">ROUND(H266-(H266*$O$6*$F$6),2)</f>
        <v>0</v>
      </c>
      <c r="P266" s="81" t="e">
        <f t="shared" ref="P266:P327" si="51">O266/H266</f>
        <v>#DIV/0!</v>
      </c>
      <c r="Q266" s="27">
        <f t="shared" ref="Q266:Q327" si="52">ROUND((I266-(I266*$Q$6*$F$6)),2)</f>
        <v>13071.34</v>
      </c>
      <c r="R266" s="82">
        <f t="shared" ref="R266:R327" si="53">Q266/I266</f>
        <v>1.0000003464383165</v>
      </c>
    </row>
    <row r="267" spans="1:18" s="4" customFormat="1" ht="39" customHeight="1" x14ac:dyDescent="0.25">
      <c r="A267" s="180" t="s">
        <v>328</v>
      </c>
      <c r="B267" s="103" t="s">
        <v>323</v>
      </c>
      <c r="C267" s="119"/>
      <c r="D267" s="115" t="s">
        <v>317</v>
      </c>
      <c r="E267" s="198"/>
      <c r="F267" s="170">
        <v>184011.00554287998</v>
      </c>
      <c r="G267" s="27">
        <v>164064.2125420318</v>
      </c>
      <c r="H267" s="27">
        <v>0</v>
      </c>
      <c r="I267" s="29">
        <v>19946.793000848193</v>
      </c>
      <c r="J267" s="76"/>
      <c r="K267" s="28">
        <f t="shared" si="46"/>
        <v>184011</v>
      </c>
      <c r="L267" s="81">
        <f t="shared" si="47"/>
        <v>0.99999996987745399</v>
      </c>
      <c r="M267" s="27">
        <f t="shared" si="48"/>
        <v>164064.21</v>
      </c>
      <c r="N267" s="81">
        <f t="shared" si="49"/>
        <v>0.99999998450587257</v>
      </c>
      <c r="O267" s="27">
        <f t="shared" si="50"/>
        <v>0</v>
      </c>
      <c r="P267" s="81" t="e">
        <f t="shared" si="51"/>
        <v>#DIV/0!</v>
      </c>
      <c r="Q267" s="27">
        <f t="shared" si="52"/>
        <v>19946.79</v>
      </c>
      <c r="R267" s="82">
        <f t="shared" si="53"/>
        <v>0.99999984955736032</v>
      </c>
    </row>
    <row r="268" spans="1:18" s="4" customFormat="1" ht="39" customHeight="1" x14ac:dyDescent="0.25">
      <c r="A268" s="180" t="s">
        <v>329</v>
      </c>
      <c r="B268" s="103" t="s">
        <v>325</v>
      </c>
      <c r="C268" s="119"/>
      <c r="D268" s="115" t="s">
        <v>317</v>
      </c>
      <c r="E268" s="198"/>
      <c r="F268" s="170">
        <v>274793.60753976001</v>
      </c>
      <c r="G268" s="27">
        <v>245005.98048245002</v>
      </c>
      <c r="H268" s="27">
        <v>0</v>
      </c>
      <c r="I268" s="29">
        <v>29787.627057309983</v>
      </c>
      <c r="J268" s="76"/>
      <c r="K268" s="28">
        <f t="shared" si="46"/>
        <v>274793.61</v>
      </c>
      <c r="L268" s="81">
        <f t="shared" si="47"/>
        <v>1.0000000089530465</v>
      </c>
      <c r="M268" s="27">
        <f t="shared" si="48"/>
        <v>245005.98</v>
      </c>
      <c r="N268" s="81">
        <f t="shared" si="49"/>
        <v>0.99999999803086437</v>
      </c>
      <c r="O268" s="27">
        <f t="shared" si="50"/>
        <v>0</v>
      </c>
      <c r="P268" s="81" t="e">
        <f t="shared" si="51"/>
        <v>#DIV/0!</v>
      </c>
      <c r="Q268" s="27">
        <f t="shared" si="52"/>
        <v>29787.63</v>
      </c>
      <c r="R268" s="82">
        <f t="shared" si="53"/>
        <v>1.0000000987890043</v>
      </c>
    </row>
    <row r="269" spans="1:18" s="4" customFormat="1" ht="120.75" customHeight="1" x14ac:dyDescent="0.25">
      <c r="A269" s="180" t="s">
        <v>330</v>
      </c>
      <c r="B269" s="103" t="s">
        <v>331</v>
      </c>
      <c r="C269" s="119" t="s">
        <v>1294</v>
      </c>
      <c r="D269" s="115"/>
      <c r="E269" s="198" t="s">
        <v>1168</v>
      </c>
      <c r="F269" s="170"/>
      <c r="G269" s="27"/>
      <c r="H269" s="27"/>
      <c r="I269" s="29"/>
      <c r="J269" s="76"/>
      <c r="K269" s="28"/>
      <c r="L269" s="81"/>
      <c r="M269" s="27"/>
      <c r="N269" s="81"/>
      <c r="O269" s="27"/>
      <c r="P269" s="81"/>
      <c r="Q269" s="27"/>
      <c r="R269" s="82"/>
    </row>
    <row r="270" spans="1:18" s="4" customFormat="1" ht="39" customHeight="1" x14ac:dyDescent="0.25">
      <c r="A270" s="180" t="s">
        <v>332</v>
      </c>
      <c r="B270" s="103" t="s">
        <v>321</v>
      </c>
      <c r="C270" s="119"/>
      <c r="D270" s="115" t="s">
        <v>317</v>
      </c>
      <c r="E270" s="198"/>
      <c r="F270" s="170">
        <v>65658.419397520003</v>
      </c>
      <c r="G270" s="27">
        <v>58541.046734828829</v>
      </c>
      <c r="H270" s="27">
        <v>0</v>
      </c>
      <c r="I270" s="29">
        <v>7117.3726626911684</v>
      </c>
      <c r="J270" s="76"/>
      <c r="K270" s="28">
        <f t="shared" si="46"/>
        <v>65658.42</v>
      </c>
      <c r="L270" s="81">
        <f t="shared" si="47"/>
        <v>1.0000000091759746</v>
      </c>
      <c r="M270" s="27">
        <f t="shared" si="48"/>
        <v>58541.05</v>
      </c>
      <c r="N270" s="81">
        <f t="shared" si="49"/>
        <v>1.0000000557757567</v>
      </c>
      <c r="O270" s="27">
        <f t="shared" si="50"/>
        <v>0</v>
      </c>
      <c r="P270" s="81" t="e">
        <f t="shared" si="51"/>
        <v>#DIV/0!</v>
      </c>
      <c r="Q270" s="27">
        <f t="shared" si="52"/>
        <v>7117.37</v>
      </c>
      <c r="R270" s="82">
        <f t="shared" si="53"/>
        <v>0.99999962588847113</v>
      </c>
    </row>
    <row r="271" spans="1:18" s="4" customFormat="1" ht="39" customHeight="1" x14ac:dyDescent="0.25">
      <c r="A271" s="180" t="s">
        <v>333</v>
      </c>
      <c r="B271" s="103" t="s">
        <v>323</v>
      </c>
      <c r="C271" s="119"/>
      <c r="D271" s="115" t="s">
        <v>317</v>
      </c>
      <c r="E271" s="198"/>
      <c r="F271" s="170">
        <v>126248.68899952</v>
      </c>
      <c r="G271" s="27">
        <v>112563.33111197203</v>
      </c>
      <c r="H271" s="27">
        <v>0</v>
      </c>
      <c r="I271" s="29">
        <v>13685.357887547969</v>
      </c>
      <c r="J271" s="76"/>
      <c r="K271" s="28">
        <f t="shared" si="46"/>
        <v>126248.69</v>
      </c>
      <c r="L271" s="81">
        <f t="shared" si="47"/>
        <v>1.0000000079246762</v>
      </c>
      <c r="M271" s="27">
        <f t="shared" si="48"/>
        <v>112563.33</v>
      </c>
      <c r="N271" s="81">
        <f t="shared" si="49"/>
        <v>0.99999999012136531</v>
      </c>
      <c r="O271" s="27">
        <f t="shared" si="50"/>
        <v>0</v>
      </c>
      <c r="P271" s="81" t="e">
        <f t="shared" si="51"/>
        <v>#DIV/0!</v>
      </c>
      <c r="Q271" s="27">
        <f t="shared" si="52"/>
        <v>13685.36</v>
      </c>
      <c r="R271" s="82">
        <f t="shared" si="53"/>
        <v>1.0000001543585524</v>
      </c>
    </row>
    <row r="272" spans="1:18" s="4" customFormat="1" ht="39" customHeight="1" x14ac:dyDescent="0.25">
      <c r="A272" s="180" t="s">
        <v>334</v>
      </c>
      <c r="B272" s="103" t="s">
        <v>325</v>
      </c>
      <c r="C272" s="119"/>
      <c r="D272" s="115" t="s">
        <v>317</v>
      </c>
      <c r="E272" s="198"/>
      <c r="F272" s="170">
        <v>188666.13492016</v>
      </c>
      <c r="G272" s="27">
        <v>168214.72589481465</v>
      </c>
      <c r="H272" s="27">
        <v>0</v>
      </c>
      <c r="I272" s="29">
        <v>20451.409025345347</v>
      </c>
      <c r="J272" s="76"/>
      <c r="K272" s="28">
        <f t="shared" si="46"/>
        <v>188666.14</v>
      </c>
      <c r="L272" s="81">
        <f t="shared" si="47"/>
        <v>1.0000000269250229</v>
      </c>
      <c r="M272" s="27">
        <f t="shared" si="48"/>
        <v>168214.73</v>
      </c>
      <c r="N272" s="81">
        <f t="shared" si="49"/>
        <v>1.0000000244044351</v>
      </c>
      <c r="O272" s="27">
        <f t="shared" si="50"/>
        <v>0</v>
      </c>
      <c r="P272" s="81" t="e">
        <f t="shared" si="51"/>
        <v>#DIV/0!</v>
      </c>
      <c r="Q272" s="27">
        <f t="shared" si="52"/>
        <v>20451.41</v>
      </c>
      <c r="R272" s="82">
        <f t="shared" si="53"/>
        <v>1.0000000476570907</v>
      </c>
    </row>
    <row r="273" spans="1:18" s="4" customFormat="1" ht="56.1" customHeight="1" x14ac:dyDescent="0.25">
      <c r="A273" s="180" t="s">
        <v>1078</v>
      </c>
      <c r="B273" s="103" t="s">
        <v>1550</v>
      </c>
      <c r="C273" s="119" t="s">
        <v>1551</v>
      </c>
      <c r="D273" s="85" t="s">
        <v>1079</v>
      </c>
      <c r="E273" s="198" t="s">
        <v>1552</v>
      </c>
      <c r="F273" s="170">
        <v>3610.3557424000005</v>
      </c>
      <c r="G273" s="27">
        <v>3282.1415840000004</v>
      </c>
      <c r="H273" s="27">
        <v>0</v>
      </c>
      <c r="I273" s="29">
        <v>328.21415839999997</v>
      </c>
      <c r="J273" s="76"/>
      <c r="K273" s="28">
        <f t="shared" si="46"/>
        <v>3610.35</v>
      </c>
      <c r="L273" s="81">
        <f t="shared" si="47"/>
        <v>0.99999840946421614</v>
      </c>
      <c r="M273" s="27">
        <f t="shared" si="48"/>
        <v>3282.14</v>
      </c>
      <c r="N273" s="81">
        <f t="shared" si="49"/>
        <v>0.9999995173882783</v>
      </c>
      <c r="O273" s="27">
        <f t="shared" si="50"/>
        <v>0</v>
      </c>
      <c r="P273" s="81" t="e">
        <f t="shared" si="51"/>
        <v>#DIV/0!</v>
      </c>
      <c r="Q273" s="27">
        <f t="shared" si="52"/>
        <v>328.21</v>
      </c>
      <c r="R273" s="82">
        <f t="shared" si="53"/>
        <v>0.99998733022359465</v>
      </c>
    </row>
    <row r="274" spans="1:18" s="4" customFormat="1" ht="56.1" customHeight="1" x14ac:dyDescent="0.25">
      <c r="A274" s="180" t="s">
        <v>1170</v>
      </c>
      <c r="B274" s="103" t="s">
        <v>1171</v>
      </c>
      <c r="C274" s="119" t="s">
        <v>1172</v>
      </c>
      <c r="D274" s="85"/>
      <c r="E274" s="198" t="s">
        <v>1173</v>
      </c>
      <c r="F274" s="170">
        <v>5652.6876446142142</v>
      </c>
      <c r="G274" s="27">
        <v>0</v>
      </c>
      <c r="H274" s="27">
        <v>0</v>
      </c>
      <c r="I274" s="29">
        <v>5652.6876446142142</v>
      </c>
      <c r="J274" s="76"/>
      <c r="K274" s="28">
        <f t="shared" si="46"/>
        <v>5652.69</v>
      </c>
      <c r="L274" s="81">
        <f t="shared" si="47"/>
        <v>1.0000004166842276</v>
      </c>
      <c r="M274" s="27">
        <f t="shared" si="48"/>
        <v>0</v>
      </c>
      <c r="N274" s="81" t="e">
        <f t="shared" si="49"/>
        <v>#DIV/0!</v>
      </c>
      <c r="O274" s="27">
        <f t="shared" si="50"/>
        <v>0</v>
      </c>
      <c r="P274" s="81" t="e">
        <f t="shared" si="51"/>
        <v>#DIV/0!</v>
      </c>
      <c r="Q274" s="27">
        <f t="shared" si="52"/>
        <v>5652.69</v>
      </c>
      <c r="R274" s="82">
        <f t="shared" si="53"/>
        <v>1.0000004166842276</v>
      </c>
    </row>
    <row r="275" spans="1:18" s="4" customFormat="1" ht="240" customHeight="1" x14ac:dyDescent="0.25">
      <c r="A275" s="201" t="s">
        <v>1535</v>
      </c>
      <c r="B275" s="147" t="s">
        <v>1679</v>
      </c>
      <c r="C275" s="122"/>
      <c r="D275" s="146"/>
      <c r="E275" s="184"/>
      <c r="F275" s="170"/>
      <c r="G275" s="27"/>
      <c r="H275" s="27"/>
      <c r="I275" s="29"/>
      <c r="J275" s="76"/>
      <c r="K275" s="28"/>
      <c r="L275" s="81"/>
      <c r="M275" s="27"/>
      <c r="N275" s="81"/>
      <c r="O275" s="27"/>
      <c r="P275" s="81"/>
      <c r="Q275" s="27"/>
      <c r="R275" s="82"/>
    </row>
    <row r="276" spans="1:18" s="4" customFormat="1" ht="54" customHeight="1" x14ac:dyDescent="0.25">
      <c r="A276" s="193" t="s">
        <v>335</v>
      </c>
      <c r="B276" s="116"/>
      <c r="C276" s="163"/>
      <c r="D276" s="100"/>
      <c r="E276" s="196"/>
      <c r="F276" s="170"/>
      <c r="G276" s="27"/>
      <c r="H276" s="27"/>
      <c r="I276" s="29"/>
      <c r="J276" s="76"/>
      <c r="K276" s="28"/>
      <c r="L276" s="81"/>
      <c r="M276" s="27"/>
      <c r="N276" s="81"/>
      <c r="O276" s="27"/>
      <c r="P276" s="81"/>
      <c r="Q276" s="27"/>
      <c r="R276" s="82"/>
    </row>
    <row r="277" spans="1:18" s="4" customFormat="1" ht="33" customHeight="1" x14ac:dyDescent="0.25">
      <c r="A277" s="195" t="s">
        <v>1448</v>
      </c>
      <c r="B277" s="117"/>
      <c r="C277" s="164"/>
      <c r="D277" s="101"/>
      <c r="E277" s="196"/>
      <c r="F277" s="170"/>
      <c r="G277" s="27"/>
      <c r="H277" s="27"/>
      <c r="I277" s="29"/>
      <c r="J277" s="76"/>
      <c r="K277" s="28"/>
      <c r="L277" s="81"/>
      <c r="M277" s="27"/>
      <c r="N277" s="81"/>
      <c r="O277" s="27"/>
      <c r="P277" s="81"/>
      <c r="Q277" s="27"/>
      <c r="R277" s="82"/>
    </row>
    <row r="278" spans="1:18" s="4" customFormat="1" ht="129.75" customHeight="1" x14ac:dyDescent="0.25">
      <c r="A278" s="180" t="s">
        <v>336</v>
      </c>
      <c r="B278" s="103" t="s">
        <v>1553</v>
      </c>
      <c r="C278" s="119" t="s">
        <v>1680</v>
      </c>
      <c r="D278" s="115" t="s">
        <v>337</v>
      </c>
      <c r="E278" s="198" t="s">
        <v>1681</v>
      </c>
      <c r="F278" s="170">
        <v>1205078.9286868642</v>
      </c>
      <c r="G278" s="27">
        <v>605941.70050040015</v>
      </c>
      <c r="H278" s="27">
        <v>548107.58750000002</v>
      </c>
      <c r="I278" s="29">
        <v>51029.640686464008</v>
      </c>
      <c r="J278" s="76"/>
      <c r="K278" s="28">
        <f t="shared" si="46"/>
        <v>1205078.93</v>
      </c>
      <c r="L278" s="81">
        <f t="shared" si="47"/>
        <v>1.0000000010896679</v>
      </c>
      <c r="M278" s="27">
        <f t="shared" si="48"/>
        <v>605941.69999999995</v>
      </c>
      <c r="N278" s="81">
        <f t="shared" si="49"/>
        <v>0.9999999991741777</v>
      </c>
      <c r="O278" s="27">
        <f t="shared" si="50"/>
        <v>548107.59</v>
      </c>
      <c r="P278" s="81">
        <f t="shared" si="51"/>
        <v>1.0000000045611481</v>
      </c>
      <c r="Q278" s="27">
        <f t="shared" si="52"/>
        <v>51029.64</v>
      </c>
      <c r="R278" s="82">
        <f t="shared" si="53"/>
        <v>0.99999998654773969</v>
      </c>
    </row>
    <row r="279" spans="1:18" s="4" customFormat="1" ht="120" customHeight="1" x14ac:dyDescent="0.25">
      <c r="A279" s="180" t="s">
        <v>338</v>
      </c>
      <c r="B279" s="103" t="s">
        <v>1554</v>
      </c>
      <c r="C279" s="119" t="s">
        <v>1682</v>
      </c>
      <c r="D279" s="115" t="s">
        <v>337</v>
      </c>
      <c r="E279" s="198" t="s">
        <v>1683</v>
      </c>
      <c r="F279" s="170">
        <v>1586927.8824637372</v>
      </c>
      <c r="G279" s="27">
        <v>788398.23830410501</v>
      </c>
      <c r="H279" s="27">
        <v>716658.38750000007</v>
      </c>
      <c r="I279" s="29">
        <v>81871.256659632025</v>
      </c>
      <c r="J279" s="76"/>
      <c r="K279" s="28">
        <f t="shared" si="46"/>
        <v>1586927.89</v>
      </c>
      <c r="L279" s="81">
        <f t="shared" si="47"/>
        <v>1.0000000047489637</v>
      </c>
      <c r="M279" s="27">
        <f t="shared" si="48"/>
        <v>788398.24</v>
      </c>
      <c r="N279" s="81">
        <f t="shared" si="49"/>
        <v>1.000000002151064</v>
      </c>
      <c r="O279" s="27">
        <f t="shared" si="50"/>
        <v>716658.39</v>
      </c>
      <c r="P279" s="81">
        <f t="shared" si="51"/>
        <v>1.0000000034884122</v>
      </c>
      <c r="Q279" s="27">
        <f t="shared" si="52"/>
        <v>81871.259999999995</v>
      </c>
      <c r="R279" s="82">
        <f t="shared" si="53"/>
        <v>1.0000000408002527</v>
      </c>
    </row>
    <row r="280" spans="1:18" s="4" customFormat="1" ht="105.6" customHeight="1" x14ac:dyDescent="0.25">
      <c r="A280" s="180" t="s">
        <v>339</v>
      </c>
      <c r="B280" s="103" t="s">
        <v>340</v>
      </c>
      <c r="C280" s="119" t="s">
        <v>1684</v>
      </c>
      <c r="D280" s="115" t="s">
        <v>341</v>
      </c>
      <c r="E280" s="214" t="s">
        <v>1685</v>
      </c>
      <c r="F280" s="170">
        <v>599452.08043295308</v>
      </c>
      <c r="G280" s="27">
        <v>225235.05540819137</v>
      </c>
      <c r="H280" s="27">
        <v>323062.30000000005</v>
      </c>
      <c r="I280" s="29">
        <v>51154.72502476161</v>
      </c>
      <c r="J280" s="76"/>
      <c r="K280" s="28">
        <f t="shared" si="46"/>
        <v>599452.09</v>
      </c>
      <c r="L280" s="81">
        <f t="shared" si="47"/>
        <v>1.0000000159596525</v>
      </c>
      <c r="M280" s="27">
        <f t="shared" si="48"/>
        <v>225235.06</v>
      </c>
      <c r="N280" s="81">
        <f t="shared" si="49"/>
        <v>1.0000000203867405</v>
      </c>
      <c r="O280" s="27">
        <f t="shared" si="50"/>
        <v>323062.3</v>
      </c>
      <c r="P280" s="81">
        <f t="shared" si="51"/>
        <v>0.99999999999999978</v>
      </c>
      <c r="Q280" s="27">
        <f t="shared" si="52"/>
        <v>51154.73</v>
      </c>
      <c r="R280" s="82">
        <f t="shared" si="53"/>
        <v>1.0000000972586285</v>
      </c>
    </row>
    <row r="281" spans="1:18" s="4" customFormat="1" ht="110.1" customHeight="1" x14ac:dyDescent="0.25">
      <c r="A281" s="180" t="s">
        <v>342</v>
      </c>
      <c r="B281" s="103" t="s">
        <v>1030</v>
      </c>
      <c r="C281" s="119" t="s">
        <v>1684</v>
      </c>
      <c r="D281" s="115" t="s">
        <v>341</v>
      </c>
      <c r="E281" s="198" t="s">
        <v>995</v>
      </c>
      <c r="F281" s="170">
        <v>948394.89102540165</v>
      </c>
      <c r="G281" s="27">
        <v>416212.16195680009</v>
      </c>
      <c r="H281" s="27">
        <v>478287.7</v>
      </c>
      <c r="I281" s="29">
        <v>53895.029068601609</v>
      </c>
      <c r="J281" s="76"/>
      <c r="K281" s="28">
        <f t="shared" si="46"/>
        <v>948394.89</v>
      </c>
      <c r="L281" s="81">
        <f t="shared" si="47"/>
        <v>0.99999999891880309</v>
      </c>
      <c r="M281" s="27">
        <f t="shared" si="48"/>
        <v>416212.16</v>
      </c>
      <c r="N281" s="81">
        <f t="shared" si="49"/>
        <v>0.99999999529855133</v>
      </c>
      <c r="O281" s="27">
        <f t="shared" si="50"/>
        <v>478287.7</v>
      </c>
      <c r="P281" s="81">
        <f t="shared" si="51"/>
        <v>1</v>
      </c>
      <c r="Q281" s="27">
        <f t="shared" si="52"/>
        <v>53895.03</v>
      </c>
      <c r="R281" s="82">
        <f t="shared" si="53"/>
        <v>1.0000000172817123</v>
      </c>
    </row>
    <row r="282" spans="1:18" s="4" customFormat="1" ht="76.5" customHeight="1" x14ac:dyDescent="0.25">
      <c r="A282" s="180" t="s">
        <v>343</v>
      </c>
      <c r="B282" s="103" t="s">
        <v>1686</v>
      </c>
      <c r="C282" s="119" t="s">
        <v>1301</v>
      </c>
      <c r="D282" s="115" t="s">
        <v>341</v>
      </c>
      <c r="E282" s="198" t="s">
        <v>1174</v>
      </c>
      <c r="F282" s="170">
        <v>1491373.4342424669</v>
      </c>
      <c r="G282" s="27">
        <v>959231.57220000017</v>
      </c>
      <c r="H282" s="27">
        <v>475818.75000000006</v>
      </c>
      <c r="I282" s="29">
        <v>56323.112042466724</v>
      </c>
      <c r="J282" s="76"/>
      <c r="K282" s="28">
        <f t="shared" si="46"/>
        <v>1491373.43</v>
      </c>
      <c r="L282" s="81">
        <f t="shared" si="47"/>
        <v>0.99999999715532883</v>
      </c>
      <c r="M282" s="27">
        <f t="shared" si="48"/>
        <v>959231.57</v>
      </c>
      <c r="N282" s="81">
        <f t="shared" si="49"/>
        <v>0.99999999770649728</v>
      </c>
      <c r="O282" s="27">
        <f t="shared" si="50"/>
        <v>475818.75</v>
      </c>
      <c r="P282" s="81">
        <f t="shared" si="51"/>
        <v>0.99999999999999989</v>
      </c>
      <c r="Q282" s="27">
        <f t="shared" si="52"/>
        <v>56323.11</v>
      </c>
      <c r="R282" s="82">
        <f t="shared" si="53"/>
        <v>0.99999996373661448</v>
      </c>
    </row>
    <row r="283" spans="1:18" s="4" customFormat="1" ht="120" customHeight="1" x14ac:dyDescent="0.25">
      <c r="A283" s="180" t="s">
        <v>1175</v>
      </c>
      <c r="B283" s="103" t="s">
        <v>1302</v>
      </c>
      <c r="C283" s="119" t="s">
        <v>1176</v>
      </c>
      <c r="D283" s="85" t="s">
        <v>827</v>
      </c>
      <c r="E283" s="198" t="s">
        <v>1177</v>
      </c>
      <c r="F283" s="170">
        <v>237.23062000000002</v>
      </c>
      <c r="G283" s="27">
        <v>83.889200000000002</v>
      </c>
      <c r="H283" s="27">
        <v>144.95250000000001</v>
      </c>
      <c r="I283" s="29">
        <v>8.3889200000000006</v>
      </c>
      <c r="J283" s="76"/>
      <c r="K283" s="28">
        <f t="shared" si="46"/>
        <v>237.22999999999996</v>
      </c>
      <c r="L283" s="81">
        <f t="shared" si="47"/>
        <v>0.99999738650938041</v>
      </c>
      <c r="M283" s="27">
        <f t="shared" si="48"/>
        <v>83.89</v>
      </c>
      <c r="N283" s="81">
        <f t="shared" si="49"/>
        <v>1.0000095363884742</v>
      </c>
      <c r="O283" s="27">
        <f t="shared" si="50"/>
        <v>144.94999999999999</v>
      </c>
      <c r="P283" s="81">
        <f t="shared" si="51"/>
        <v>0.99998275297080064</v>
      </c>
      <c r="Q283" s="27">
        <f t="shared" si="52"/>
        <v>8.39</v>
      </c>
      <c r="R283" s="82">
        <f t="shared" si="53"/>
        <v>1.0001287412444033</v>
      </c>
    </row>
    <row r="284" spans="1:18" s="4" customFormat="1" ht="39" customHeight="1" x14ac:dyDescent="0.25">
      <c r="A284" s="180" t="s">
        <v>1178</v>
      </c>
      <c r="B284" s="103" t="s">
        <v>1179</v>
      </c>
      <c r="C284" s="119" t="s">
        <v>1327</v>
      </c>
      <c r="D284" s="85" t="s">
        <v>1180</v>
      </c>
      <c r="E284" s="198" t="s">
        <v>1177</v>
      </c>
      <c r="F284" s="170">
        <v>314.24</v>
      </c>
      <c r="G284" s="27">
        <v>50.202799999999968</v>
      </c>
      <c r="H284" s="27">
        <v>264.03720000000004</v>
      </c>
      <c r="I284" s="29">
        <v>0</v>
      </c>
      <c r="J284" s="76"/>
      <c r="K284" s="28">
        <f t="shared" si="46"/>
        <v>314.24</v>
      </c>
      <c r="L284" s="81">
        <f t="shared" si="47"/>
        <v>1</v>
      </c>
      <c r="M284" s="27">
        <f t="shared" si="48"/>
        <v>50.2</v>
      </c>
      <c r="N284" s="81">
        <f t="shared" si="49"/>
        <v>0.99994422621845858</v>
      </c>
      <c r="O284" s="27">
        <f t="shared" si="50"/>
        <v>264.04000000000002</v>
      </c>
      <c r="P284" s="81">
        <f t="shared" si="51"/>
        <v>1.0000106045663262</v>
      </c>
      <c r="Q284" s="27">
        <f t="shared" si="52"/>
        <v>0</v>
      </c>
      <c r="R284" s="82" t="e">
        <f t="shared" si="53"/>
        <v>#DIV/0!</v>
      </c>
    </row>
    <row r="285" spans="1:18" s="4" customFormat="1" ht="125.25" customHeight="1" x14ac:dyDescent="0.25">
      <c r="A285" s="180" t="s">
        <v>344</v>
      </c>
      <c r="B285" s="103" t="s">
        <v>1303</v>
      </c>
      <c r="C285" s="119" t="s">
        <v>1687</v>
      </c>
      <c r="D285" s="115"/>
      <c r="E285" s="198" t="s">
        <v>996</v>
      </c>
      <c r="F285" s="170"/>
      <c r="G285" s="27"/>
      <c r="H285" s="27"/>
      <c r="I285" s="29"/>
      <c r="J285" s="76"/>
      <c r="K285" s="28"/>
      <c r="L285" s="81"/>
      <c r="M285" s="27"/>
      <c r="N285" s="81"/>
      <c r="O285" s="27"/>
      <c r="P285" s="81"/>
      <c r="Q285" s="27"/>
      <c r="R285" s="82"/>
    </row>
    <row r="286" spans="1:18" s="4" customFormat="1" ht="39" customHeight="1" x14ac:dyDescent="0.25">
      <c r="A286" s="180" t="s">
        <v>346</v>
      </c>
      <c r="B286" s="103" t="s">
        <v>1688</v>
      </c>
      <c r="C286" s="119"/>
      <c r="D286" s="115" t="s">
        <v>345</v>
      </c>
      <c r="E286" s="198"/>
      <c r="F286" s="170">
        <v>6332.2675012416003</v>
      </c>
      <c r="G286" s="27">
        <v>3903.3080351999993</v>
      </c>
      <c r="H286" s="27">
        <v>2202.5676000000003</v>
      </c>
      <c r="I286" s="29">
        <v>226.39186604159997</v>
      </c>
      <c r="J286" s="76"/>
      <c r="K286" s="28">
        <f t="shared" si="46"/>
        <v>6332.27</v>
      </c>
      <c r="L286" s="81">
        <f t="shared" si="47"/>
        <v>1.0000003946072082</v>
      </c>
      <c r="M286" s="27">
        <f t="shared" si="48"/>
        <v>3903.31</v>
      </c>
      <c r="N286" s="81">
        <f t="shared" si="49"/>
        <v>1.0000005033679082</v>
      </c>
      <c r="O286" s="27">
        <f t="shared" si="50"/>
        <v>2202.5700000000002</v>
      </c>
      <c r="P286" s="81">
        <f t="shared" si="51"/>
        <v>1.000001089637385</v>
      </c>
      <c r="Q286" s="27">
        <f t="shared" si="52"/>
        <v>226.39</v>
      </c>
      <c r="R286" s="82">
        <f t="shared" si="53"/>
        <v>0.99999175747065205</v>
      </c>
    </row>
    <row r="287" spans="1:18" s="4" customFormat="1" ht="39" customHeight="1" x14ac:dyDescent="0.25">
      <c r="A287" s="180" t="s">
        <v>347</v>
      </c>
      <c r="B287" s="103" t="s">
        <v>1031</v>
      </c>
      <c r="C287" s="119"/>
      <c r="D287" s="115" t="s">
        <v>345</v>
      </c>
      <c r="E287" s="198"/>
      <c r="F287" s="170">
        <v>7140.2522645279996</v>
      </c>
      <c r="G287" s="27">
        <v>4488.804240479999</v>
      </c>
      <c r="H287" s="27">
        <v>2202.5676000000003</v>
      </c>
      <c r="I287" s="29">
        <v>448.88042404799995</v>
      </c>
      <c r="J287" s="76"/>
      <c r="K287" s="28">
        <f t="shared" si="46"/>
        <v>7140.2500000000009</v>
      </c>
      <c r="L287" s="81">
        <f t="shared" si="47"/>
        <v>0.99999968285042118</v>
      </c>
      <c r="M287" s="27">
        <f t="shared" si="48"/>
        <v>4488.8</v>
      </c>
      <c r="N287" s="81">
        <f t="shared" si="49"/>
        <v>0.99999905532080002</v>
      </c>
      <c r="O287" s="27">
        <f t="shared" si="50"/>
        <v>2202.5700000000002</v>
      </c>
      <c r="P287" s="81">
        <f t="shared" si="51"/>
        <v>1.000001089637385</v>
      </c>
      <c r="Q287" s="27">
        <f t="shared" si="52"/>
        <v>448.88</v>
      </c>
      <c r="R287" s="82">
        <f t="shared" si="53"/>
        <v>0.9999990553207998</v>
      </c>
    </row>
    <row r="288" spans="1:18" s="4" customFormat="1" ht="120.75" customHeight="1" x14ac:dyDescent="0.25">
      <c r="A288" s="180" t="s">
        <v>348</v>
      </c>
      <c r="B288" s="103" t="s">
        <v>1032</v>
      </c>
      <c r="C288" s="119" t="s">
        <v>1555</v>
      </c>
      <c r="D288" s="115"/>
      <c r="E288" s="198" t="s">
        <v>997</v>
      </c>
      <c r="F288" s="170"/>
      <c r="G288" s="27"/>
      <c r="H288" s="27"/>
      <c r="I288" s="29"/>
      <c r="J288" s="76"/>
      <c r="K288" s="28"/>
      <c r="L288" s="81"/>
      <c r="M288" s="27"/>
      <c r="N288" s="81"/>
      <c r="O288" s="27"/>
      <c r="P288" s="81"/>
      <c r="Q288" s="27"/>
      <c r="R288" s="82"/>
    </row>
    <row r="289" spans="1:18" s="4" customFormat="1" ht="39" customHeight="1" x14ac:dyDescent="0.25">
      <c r="A289" s="180" t="s">
        <v>349</v>
      </c>
      <c r="B289" s="103" t="s">
        <v>1689</v>
      </c>
      <c r="C289" s="119"/>
      <c r="D289" s="115" t="s">
        <v>345</v>
      </c>
      <c r="E289" s="198"/>
      <c r="F289" s="170">
        <v>1927.2237802483201</v>
      </c>
      <c r="G289" s="27">
        <v>780.66160703999981</v>
      </c>
      <c r="H289" s="27">
        <v>1101.2838000000002</v>
      </c>
      <c r="I289" s="29">
        <v>45.278373208319991</v>
      </c>
      <c r="J289" s="76"/>
      <c r="K289" s="28">
        <f t="shared" si="46"/>
        <v>1927.22</v>
      </c>
      <c r="L289" s="81">
        <f t="shared" si="47"/>
        <v>0.99999803850058366</v>
      </c>
      <c r="M289" s="27">
        <f t="shared" si="48"/>
        <v>780.66</v>
      </c>
      <c r="N289" s="81">
        <f t="shared" si="49"/>
        <v>0.99999794143840892</v>
      </c>
      <c r="O289" s="27">
        <f t="shared" si="50"/>
        <v>1101.28</v>
      </c>
      <c r="P289" s="81">
        <f t="shared" si="51"/>
        <v>0.99999654948161398</v>
      </c>
      <c r="Q289" s="27">
        <f t="shared" si="52"/>
        <v>45.28</v>
      </c>
      <c r="R289" s="82">
        <f t="shared" si="53"/>
        <v>1.0000359286689149</v>
      </c>
    </row>
    <row r="290" spans="1:18" s="4" customFormat="1" ht="39" customHeight="1" x14ac:dyDescent="0.25">
      <c r="A290" s="180" t="s">
        <v>350</v>
      </c>
      <c r="B290" s="103" t="s">
        <v>1690</v>
      </c>
      <c r="C290" s="119"/>
      <c r="D290" s="115" t="s">
        <v>345</v>
      </c>
      <c r="E290" s="198"/>
      <c r="F290" s="170">
        <v>2088.8207329055999</v>
      </c>
      <c r="G290" s="27">
        <v>897.7608480959999</v>
      </c>
      <c r="H290" s="27">
        <v>1101.2838000000002</v>
      </c>
      <c r="I290" s="29">
        <v>89.776084809599979</v>
      </c>
      <c r="J290" s="76"/>
      <c r="K290" s="28">
        <f t="shared" si="46"/>
        <v>2088.8200000000002</v>
      </c>
      <c r="L290" s="81">
        <f t="shared" si="47"/>
        <v>0.99999964912948813</v>
      </c>
      <c r="M290" s="27">
        <f t="shared" si="48"/>
        <v>897.76</v>
      </c>
      <c r="N290" s="81">
        <f t="shared" si="49"/>
        <v>0.9999990553207998</v>
      </c>
      <c r="O290" s="27">
        <f t="shared" si="50"/>
        <v>1101.28</v>
      </c>
      <c r="P290" s="81">
        <f t="shared" si="51"/>
        <v>0.99999654948161398</v>
      </c>
      <c r="Q290" s="27">
        <f t="shared" si="52"/>
        <v>89.78</v>
      </c>
      <c r="R290" s="82">
        <f t="shared" si="53"/>
        <v>1.000043610616439</v>
      </c>
    </row>
    <row r="291" spans="1:18" s="4" customFormat="1" ht="129" customHeight="1" x14ac:dyDescent="0.25">
      <c r="A291" s="180" t="s">
        <v>351</v>
      </c>
      <c r="B291" s="103" t="s">
        <v>1691</v>
      </c>
      <c r="C291" s="119" t="s">
        <v>1556</v>
      </c>
      <c r="D291" s="115"/>
      <c r="E291" s="202"/>
      <c r="F291" s="170"/>
      <c r="G291" s="27"/>
      <c r="H291" s="27"/>
      <c r="I291" s="29"/>
      <c r="J291" s="76"/>
      <c r="K291" s="28"/>
      <c r="L291" s="81"/>
      <c r="M291" s="27"/>
      <c r="N291" s="81"/>
      <c r="O291" s="27"/>
      <c r="P291" s="81"/>
      <c r="Q291" s="27"/>
      <c r="R291" s="82"/>
    </row>
    <row r="292" spans="1:18" s="4" customFormat="1" ht="56.1" customHeight="1" x14ac:dyDescent="0.25">
      <c r="A292" s="180" t="s">
        <v>352</v>
      </c>
      <c r="B292" s="103" t="s">
        <v>1304</v>
      </c>
      <c r="C292" s="119"/>
      <c r="D292" s="115" t="s">
        <v>345</v>
      </c>
      <c r="E292" s="203"/>
      <c r="F292" s="170">
        <v>4138.3419566735993</v>
      </c>
      <c r="G292" s="27">
        <v>3306.7744391999995</v>
      </c>
      <c r="H292" s="27">
        <v>639.77460000000008</v>
      </c>
      <c r="I292" s="29">
        <v>191.7929174736</v>
      </c>
      <c r="J292" s="76"/>
      <c r="K292" s="28">
        <f t="shared" si="46"/>
        <v>4138.33</v>
      </c>
      <c r="L292" s="81">
        <f t="shared" si="47"/>
        <v>0.99999711075746656</v>
      </c>
      <c r="M292" s="27">
        <f t="shared" si="48"/>
        <v>3306.77</v>
      </c>
      <c r="N292" s="81">
        <f t="shared" si="49"/>
        <v>0.99999865754375417</v>
      </c>
      <c r="O292" s="27">
        <f t="shared" si="50"/>
        <v>639.77</v>
      </c>
      <c r="P292" s="81">
        <f t="shared" si="51"/>
        <v>0.99999280996776041</v>
      </c>
      <c r="Q292" s="27">
        <f t="shared" si="52"/>
        <v>191.79</v>
      </c>
      <c r="R292" s="82">
        <f t="shared" si="53"/>
        <v>0.99998478841847527</v>
      </c>
    </row>
    <row r="293" spans="1:18" s="4" customFormat="1" ht="56.1" customHeight="1" x14ac:dyDescent="0.25">
      <c r="A293" s="180" t="s">
        <v>353</v>
      </c>
      <c r="B293" s="103" t="s">
        <v>1305</v>
      </c>
      <c r="C293" s="119"/>
      <c r="D293" s="115" t="s">
        <v>345</v>
      </c>
      <c r="E293" s="198"/>
      <c r="F293" s="170">
        <v>4822.8442655879999</v>
      </c>
      <c r="G293" s="27">
        <v>3802.7906050799998</v>
      </c>
      <c r="H293" s="27">
        <v>639.77460000000008</v>
      </c>
      <c r="I293" s="29">
        <v>380.27906050799999</v>
      </c>
      <c r="J293" s="76"/>
      <c r="K293" s="28">
        <f t="shared" si="46"/>
        <v>4822.8399999999992</v>
      </c>
      <c r="L293" s="81">
        <f t="shared" si="47"/>
        <v>0.9999991155451502</v>
      </c>
      <c r="M293" s="27">
        <f t="shared" si="48"/>
        <v>3802.79</v>
      </c>
      <c r="N293" s="81">
        <f t="shared" si="49"/>
        <v>0.99999984088527016</v>
      </c>
      <c r="O293" s="27">
        <f t="shared" si="50"/>
        <v>639.77</v>
      </c>
      <c r="P293" s="81">
        <f t="shared" si="51"/>
        <v>0.99999280996776041</v>
      </c>
      <c r="Q293" s="27">
        <f t="shared" si="52"/>
        <v>380.28</v>
      </c>
      <c r="R293" s="82">
        <f t="shared" si="53"/>
        <v>1.0000024705330837</v>
      </c>
    </row>
    <row r="294" spans="1:18" s="4" customFormat="1" ht="56.1" customHeight="1" x14ac:dyDescent="0.25">
      <c r="A294" s="180" t="s">
        <v>354</v>
      </c>
      <c r="B294" s="103" t="s">
        <v>1306</v>
      </c>
      <c r="C294" s="119"/>
      <c r="D294" s="115" t="s">
        <v>345</v>
      </c>
      <c r="E294" s="198"/>
      <c r="F294" s="170">
        <v>4329.8994294096001</v>
      </c>
      <c r="G294" s="27">
        <v>3306.7758311999996</v>
      </c>
      <c r="H294" s="27">
        <v>831.3306</v>
      </c>
      <c r="I294" s="29">
        <v>191.7929982096</v>
      </c>
      <c r="J294" s="76"/>
      <c r="K294" s="28">
        <f t="shared" si="46"/>
        <v>4329.9000000000005</v>
      </c>
      <c r="L294" s="81">
        <f t="shared" si="47"/>
        <v>1.0000001317791347</v>
      </c>
      <c r="M294" s="27">
        <f t="shared" si="48"/>
        <v>3306.78</v>
      </c>
      <c r="N294" s="81">
        <f t="shared" si="49"/>
        <v>1.000001260684187</v>
      </c>
      <c r="O294" s="27">
        <f t="shared" si="50"/>
        <v>831.33</v>
      </c>
      <c r="P294" s="81">
        <f t="shared" si="51"/>
        <v>0.99999927826546986</v>
      </c>
      <c r="Q294" s="27">
        <f t="shared" si="52"/>
        <v>191.79</v>
      </c>
      <c r="R294" s="82">
        <f t="shared" si="53"/>
        <v>0.99998436747103392</v>
      </c>
    </row>
    <row r="295" spans="1:18" s="4" customFormat="1" ht="56.1" customHeight="1" x14ac:dyDescent="0.25">
      <c r="A295" s="180" t="s">
        <v>355</v>
      </c>
      <c r="B295" s="103" t="s">
        <v>1307</v>
      </c>
      <c r="C295" s="119"/>
      <c r="D295" s="115" t="s">
        <v>345</v>
      </c>
      <c r="E295" s="198"/>
      <c r="F295" s="170">
        <v>5014.4020264679993</v>
      </c>
      <c r="G295" s="27">
        <v>3802.7922058799995</v>
      </c>
      <c r="H295" s="27">
        <v>831.3306</v>
      </c>
      <c r="I295" s="29">
        <v>380.27922058799993</v>
      </c>
      <c r="J295" s="76"/>
      <c r="K295" s="28">
        <f t="shared" si="46"/>
        <v>5014.3999999999996</v>
      </c>
      <c r="L295" s="81">
        <f t="shared" si="47"/>
        <v>0.99999959587045695</v>
      </c>
      <c r="M295" s="27">
        <f t="shared" si="48"/>
        <v>3802.79</v>
      </c>
      <c r="N295" s="81">
        <f t="shared" si="49"/>
        <v>0.99999941993149244</v>
      </c>
      <c r="O295" s="27">
        <f t="shared" si="50"/>
        <v>831.33</v>
      </c>
      <c r="P295" s="81">
        <f t="shared" si="51"/>
        <v>0.99999927826546986</v>
      </c>
      <c r="Q295" s="27">
        <f t="shared" si="52"/>
        <v>380.28</v>
      </c>
      <c r="R295" s="82">
        <f t="shared" si="53"/>
        <v>1.0000020495781989</v>
      </c>
    </row>
    <row r="296" spans="1:18" s="4" customFormat="1" ht="39" customHeight="1" x14ac:dyDescent="0.25">
      <c r="A296" s="180" t="s">
        <v>1182</v>
      </c>
      <c r="B296" s="103" t="s">
        <v>1692</v>
      </c>
      <c r="C296" s="119"/>
      <c r="D296" s="115" t="s">
        <v>345</v>
      </c>
      <c r="E296" s="198"/>
      <c r="F296" s="170">
        <v>1784.4574207306114</v>
      </c>
      <c r="G296" s="27">
        <v>1420.5248361600002</v>
      </c>
      <c r="H296" s="27">
        <v>168.07</v>
      </c>
      <c r="I296" s="29">
        <v>195.8625845706112</v>
      </c>
      <c r="J296" s="76"/>
      <c r="K296" s="28">
        <f t="shared" si="46"/>
        <v>1784.4499999999998</v>
      </c>
      <c r="L296" s="81">
        <f t="shared" si="47"/>
        <v>0.9999958414638952</v>
      </c>
      <c r="M296" s="27">
        <f t="shared" si="48"/>
        <v>1420.52</v>
      </c>
      <c r="N296" s="81">
        <f t="shared" si="49"/>
        <v>0.99999659551182984</v>
      </c>
      <c r="O296" s="27">
        <f t="shared" si="50"/>
        <v>168.07</v>
      </c>
      <c r="P296" s="81">
        <f t="shared" si="51"/>
        <v>1</v>
      </c>
      <c r="Q296" s="27">
        <f t="shared" si="52"/>
        <v>195.86</v>
      </c>
      <c r="R296" s="82">
        <f t="shared" si="53"/>
        <v>0.9999868041636597</v>
      </c>
    </row>
    <row r="297" spans="1:18" s="4" customFormat="1" ht="39" customHeight="1" x14ac:dyDescent="0.25">
      <c r="A297" s="180" t="s">
        <v>1183</v>
      </c>
      <c r="B297" s="103" t="s">
        <v>1693</v>
      </c>
      <c r="C297" s="119"/>
      <c r="D297" s="115" t="s">
        <v>345</v>
      </c>
      <c r="E297" s="198"/>
      <c r="F297" s="170">
        <v>2036.7095332649646</v>
      </c>
      <c r="G297" s="27">
        <v>1432.7199208000002</v>
      </c>
      <c r="H297" s="27">
        <v>317.14</v>
      </c>
      <c r="I297" s="29">
        <v>286.84961246496465</v>
      </c>
      <c r="J297" s="76"/>
      <c r="K297" s="28">
        <f t="shared" si="46"/>
        <v>2036.71</v>
      </c>
      <c r="L297" s="81">
        <f t="shared" si="47"/>
        <v>1.0000002291613153</v>
      </c>
      <c r="M297" s="27">
        <f t="shared" si="48"/>
        <v>1432.72</v>
      </c>
      <c r="N297" s="81">
        <f t="shared" si="49"/>
        <v>1.0000000552794714</v>
      </c>
      <c r="O297" s="27">
        <f t="shared" si="50"/>
        <v>317.14</v>
      </c>
      <c r="P297" s="81">
        <f t="shared" si="51"/>
        <v>1</v>
      </c>
      <c r="Q297" s="27">
        <f t="shared" si="52"/>
        <v>286.85000000000002</v>
      </c>
      <c r="R297" s="82">
        <f t="shared" si="53"/>
        <v>1.0000013510042145</v>
      </c>
    </row>
    <row r="298" spans="1:18" s="4" customFormat="1" ht="120" customHeight="1" x14ac:dyDescent="0.25">
      <c r="A298" s="180" t="s">
        <v>356</v>
      </c>
      <c r="B298" s="103" t="s">
        <v>357</v>
      </c>
      <c r="C298" s="119" t="s">
        <v>1557</v>
      </c>
      <c r="D298" s="115" t="s">
        <v>112</v>
      </c>
      <c r="E298" s="198" t="s">
        <v>998</v>
      </c>
      <c r="F298" s="170">
        <v>72247.407825768401</v>
      </c>
      <c r="G298" s="27">
        <v>17743.21837821</v>
      </c>
      <c r="H298" s="27">
        <v>48987.268750000003</v>
      </c>
      <c r="I298" s="29">
        <v>5516.9206975584002</v>
      </c>
      <c r="J298" s="76"/>
      <c r="K298" s="28">
        <f t="shared" si="46"/>
        <v>72247.409999999989</v>
      </c>
      <c r="L298" s="81">
        <f t="shared" si="47"/>
        <v>1.0000000300942504</v>
      </c>
      <c r="M298" s="27">
        <f t="shared" si="48"/>
        <v>17743.22</v>
      </c>
      <c r="N298" s="81">
        <f t="shared" si="49"/>
        <v>1.0000000914033726</v>
      </c>
      <c r="O298" s="27">
        <f t="shared" si="50"/>
        <v>48987.27</v>
      </c>
      <c r="P298" s="81">
        <f t="shared" si="51"/>
        <v>1.0000000255168338</v>
      </c>
      <c r="Q298" s="27">
        <f t="shared" si="52"/>
        <v>5516.92</v>
      </c>
      <c r="R298" s="82">
        <f t="shared" si="53"/>
        <v>0.99999987356019082</v>
      </c>
    </row>
    <row r="299" spans="1:18" s="4" customFormat="1" ht="120" customHeight="1" x14ac:dyDescent="0.25">
      <c r="A299" s="180" t="s">
        <v>358</v>
      </c>
      <c r="B299" s="103" t="s">
        <v>359</v>
      </c>
      <c r="C299" s="119" t="s">
        <v>1508</v>
      </c>
      <c r="D299" s="115" t="s">
        <v>112</v>
      </c>
      <c r="E299" s="198" t="s">
        <v>998</v>
      </c>
      <c r="F299" s="170">
        <v>78222.033268874409</v>
      </c>
      <c r="G299" s="27">
        <v>19780.343821316001</v>
      </c>
      <c r="H299" s="27">
        <v>52924.76875000001</v>
      </c>
      <c r="I299" s="29">
        <v>5516.9206975584002</v>
      </c>
      <c r="J299" s="76"/>
      <c r="K299" s="28">
        <f t="shared" si="46"/>
        <v>78222.03</v>
      </c>
      <c r="L299" s="81">
        <f t="shared" si="47"/>
        <v>0.9999999582103114</v>
      </c>
      <c r="M299" s="27">
        <f t="shared" si="48"/>
        <v>19780.34</v>
      </c>
      <c r="N299" s="81">
        <f t="shared" si="49"/>
        <v>0.99999980681245815</v>
      </c>
      <c r="O299" s="27">
        <f t="shared" si="50"/>
        <v>52924.77</v>
      </c>
      <c r="P299" s="81">
        <f t="shared" si="51"/>
        <v>1.0000000236184308</v>
      </c>
      <c r="Q299" s="27">
        <f t="shared" si="52"/>
        <v>5516.92</v>
      </c>
      <c r="R299" s="82">
        <f t="shared" si="53"/>
        <v>0.99999987356019082</v>
      </c>
    </row>
    <row r="300" spans="1:18" s="4" customFormat="1" ht="120" customHeight="1" x14ac:dyDescent="0.25">
      <c r="A300" s="180" t="s">
        <v>360</v>
      </c>
      <c r="B300" s="103" t="s">
        <v>361</v>
      </c>
      <c r="C300" s="119" t="s">
        <v>1509</v>
      </c>
      <c r="D300" s="115" t="s">
        <v>112</v>
      </c>
      <c r="E300" s="198" t="s">
        <v>998</v>
      </c>
      <c r="F300" s="170">
        <v>92238.096835826407</v>
      </c>
      <c r="G300" s="27">
        <v>22150.157388268002</v>
      </c>
      <c r="H300" s="27">
        <v>64571.01875000001</v>
      </c>
      <c r="I300" s="29">
        <v>5516.9206975584002</v>
      </c>
      <c r="J300" s="76"/>
      <c r="K300" s="28">
        <f t="shared" si="46"/>
        <v>92238.099999999991</v>
      </c>
      <c r="L300" s="81">
        <f t="shared" si="47"/>
        <v>1.0000000343044111</v>
      </c>
      <c r="M300" s="27">
        <f t="shared" si="48"/>
        <v>22150.16</v>
      </c>
      <c r="N300" s="81">
        <f t="shared" si="49"/>
        <v>1.0000001179103133</v>
      </c>
      <c r="O300" s="27">
        <f t="shared" si="50"/>
        <v>64571.02</v>
      </c>
      <c r="P300" s="81">
        <f t="shared" si="51"/>
        <v>1.0000000193585297</v>
      </c>
      <c r="Q300" s="27">
        <f t="shared" si="52"/>
        <v>5516.92</v>
      </c>
      <c r="R300" s="82">
        <f t="shared" si="53"/>
        <v>0.99999987356019082</v>
      </c>
    </row>
    <row r="301" spans="1:18" s="4" customFormat="1" ht="120" customHeight="1" x14ac:dyDescent="0.25">
      <c r="A301" s="180" t="s">
        <v>362</v>
      </c>
      <c r="B301" s="103" t="s">
        <v>363</v>
      </c>
      <c r="C301" s="119" t="s">
        <v>1558</v>
      </c>
      <c r="D301" s="115" t="s">
        <v>112</v>
      </c>
      <c r="E301" s="198" t="s">
        <v>998</v>
      </c>
      <c r="F301" s="170">
        <v>103927.76012823841</v>
      </c>
      <c r="G301" s="27">
        <v>22911.070680680001</v>
      </c>
      <c r="H301" s="27">
        <v>75499.768750000017</v>
      </c>
      <c r="I301" s="29">
        <v>5516.9206975584002</v>
      </c>
      <c r="J301" s="76"/>
      <c r="K301" s="28">
        <f t="shared" si="46"/>
        <v>103927.76</v>
      </c>
      <c r="L301" s="81">
        <f t="shared" si="47"/>
        <v>0.99999999876608114</v>
      </c>
      <c r="M301" s="27">
        <f t="shared" si="48"/>
        <v>22911.07</v>
      </c>
      <c r="N301" s="81">
        <f t="shared" si="49"/>
        <v>0.99999997029034515</v>
      </c>
      <c r="O301" s="27">
        <f t="shared" si="50"/>
        <v>75499.77</v>
      </c>
      <c r="P301" s="81">
        <f t="shared" si="51"/>
        <v>1.0000000165563419</v>
      </c>
      <c r="Q301" s="27">
        <f t="shared" si="52"/>
        <v>5516.92</v>
      </c>
      <c r="R301" s="82">
        <f t="shared" si="53"/>
        <v>0.99999987356019082</v>
      </c>
    </row>
    <row r="302" spans="1:18" s="4" customFormat="1" ht="120" customHeight="1" x14ac:dyDescent="0.25">
      <c r="A302" s="180" t="s">
        <v>364</v>
      </c>
      <c r="B302" s="103" t="s">
        <v>365</v>
      </c>
      <c r="C302" s="119" t="s">
        <v>1559</v>
      </c>
      <c r="D302" s="115" t="s">
        <v>112</v>
      </c>
      <c r="E302" s="198" t="s">
        <v>998</v>
      </c>
      <c r="F302" s="170">
        <v>122657.80129887041</v>
      </c>
      <c r="G302" s="27">
        <v>26066.111851312002</v>
      </c>
      <c r="H302" s="27">
        <v>91074.768750000017</v>
      </c>
      <c r="I302" s="29">
        <v>5516.9206975584002</v>
      </c>
      <c r="J302" s="76"/>
      <c r="K302" s="28">
        <f t="shared" si="46"/>
        <v>122657.8</v>
      </c>
      <c r="L302" s="81">
        <f t="shared" si="47"/>
        <v>0.99999998941061718</v>
      </c>
      <c r="M302" s="27">
        <f t="shared" si="48"/>
        <v>26066.11</v>
      </c>
      <c r="N302" s="81">
        <f t="shared" si="49"/>
        <v>0.99999992897628875</v>
      </c>
      <c r="O302" s="27">
        <f t="shared" si="50"/>
        <v>91074.77</v>
      </c>
      <c r="P302" s="81">
        <f t="shared" si="51"/>
        <v>1.0000000137249867</v>
      </c>
      <c r="Q302" s="27">
        <f t="shared" si="52"/>
        <v>5516.92</v>
      </c>
      <c r="R302" s="82">
        <f t="shared" si="53"/>
        <v>0.99999987356019082</v>
      </c>
    </row>
    <row r="303" spans="1:18" s="4" customFormat="1" ht="78" customHeight="1" x14ac:dyDescent="0.25">
      <c r="A303" s="180" t="s">
        <v>366</v>
      </c>
      <c r="B303" s="103" t="s">
        <v>1184</v>
      </c>
      <c r="C303" s="119" t="s">
        <v>1694</v>
      </c>
      <c r="D303" s="115" t="s">
        <v>112</v>
      </c>
      <c r="E303" s="198" t="s">
        <v>1181</v>
      </c>
      <c r="F303" s="170">
        <v>10510.126</v>
      </c>
      <c r="G303" s="27">
        <v>9554.66</v>
      </c>
      <c r="H303" s="27">
        <v>0</v>
      </c>
      <c r="I303" s="29">
        <v>955.46600000000001</v>
      </c>
      <c r="J303" s="76"/>
      <c r="K303" s="28">
        <f t="shared" si="46"/>
        <v>10510.13</v>
      </c>
      <c r="L303" s="81">
        <f t="shared" si="47"/>
        <v>1.0000003805853517</v>
      </c>
      <c r="M303" s="27">
        <f t="shared" si="48"/>
        <v>9554.66</v>
      </c>
      <c r="N303" s="81">
        <f t="shared" si="49"/>
        <v>1</v>
      </c>
      <c r="O303" s="27">
        <f t="shared" si="50"/>
        <v>0</v>
      </c>
      <c r="P303" s="81" t="e">
        <f t="shared" si="51"/>
        <v>#DIV/0!</v>
      </c>
      <c r="Q303" s="27">
        <f t="shared" si="52"/>
        <v>955.47</v>
      </c>
      <c r="R303" s="82">
        <f t="shared" si="53"/>
        <v>1.0000041864388687</v>
      </c>
    </row>
    <row r="304" spans="1:18" s="4" customFormat="1" ht="87" customHeight="1" x14ac:dyDescent="0.25">
      <c r="A304" s="180" t="s">
        <v>368</v>
      </c>
      <c r="B304" s="103" t="s">
        <v>370</v>
      </c>
      <c r="C304" s="119" t="s">
        <v>1695</v>
      </c>
      <c r="D304" s="115" t="s">
        <v>112</v>
      </c>
      <c r="E304" s="198" t="s">
        <v>998</v>
      </c>
      <c r="F304" s="170">
        <v>85230.065052350415</v>
      </c>
      <c r="G304" s="27">
        <v>20965.250604792003</v>
      </c>
      <c r="H304" s="27">
        <v>58747.89375000001</v>
      </c>
      <c r="I304" s="29">
        <v>5516.9206975584002</v>
      </c>
      <c r="J304" s="76"/>
      <c r="K304" s="28">
        <f t="shared" si="46"/>
        <v>85230.06</v>
      </c>
      <c r="L304" s="81">
        <f t="shared" si="47"/>
        <v>0.9999999407210306</v>
      </c>
      <c r="M304" s="27">
        <f t="shared" si="48"/>
        <v>20965.25</v>
      </c>
      <c r="N304" s="81">
        <f t="shared" si="49"/>
        <v>0.99999997115264616</v>
      </c>
      <c r="O304" s="27">
        <f t="shared" si="50"/>
        <v>58747.89</v>
      </c>
      <c r="P304" s="81">
        <f t="shared" si="51"/>
        <v>0.99999993616792415</v>
      </c>
      <c r="Q304" s="27">
        <f t="shared" si="52"/>
        <v>5516.92</v>
      </c>
      <c r="R304" s="82">
        <f t="shared" si="53"/>
        <v>0.99999987356019082</v>
      </c>
    </row>
    <row r="305" spans="1:18" s="4" customFormat="1" ht="78.95" customHeight="1" x14ac:dyDescent="0.25">
      <c r="A305" s="180" t="s">
        <v>371</v>
      </c>
      <c r="B305" s="103" t="s">
        <v>367</v>
      </c>
      <c r="C305" s="119" t="s">
        <v>1696</v>
      </c>
      <c r="D305" s="115" t="s">
        <v>112</v>
      </c>
      <c r="E305" s="198"/>
      <c r="F305" s="170">
        <v>14141.626113304001</v>
      </c>
      <c r="G305" s="27">
        <v>7016.3470781040005</v>
      </c>
      <c r="H305" s="27">
        <v>5626.375</v>
      </c>
      <c r="I305" s="29">
        <v>1498.9040352</v>
      </c>
      <c r="J305" s="76"/>
      <c r="K305" s="28">
        <f t="shared" si="46"/>
        <v>14141.63</v>
      </c>
      <c r="L305" s="81">
        <f t="shared" si="47"/>
        <v>1.0000002748408117</v>
      </c>
      <c r="M305" s="27">
        <f t="shared" si="48"/>
        <v>7016.35</v>
      </c>
      <c r="N305" s="81">
        <f t="shared" si="49"/>
        <v>1.0000004164412004</v>
      </c>
      <c r="O305" s="27">
        <f t="shared" si="50"/>
        <v>5626.38</v>
      </c>
      <c r="P305" s="81">
        <f t="shared" si="51"/>
        <v>1.000000888671658</v>
      </c>
      <c r="Q305" s="27">
        <f t="shared" si="52"/>
        <v>1498.9</v>
      </c>
      <c r="R305" s="82">
        <f t="shared" si="53"/>
        <v>0.99999730789970198</v>
      </c>
    </row>
    <row r="306" spans="1:18" s="4" customFormat="1" ht="65.45" customHeight="1" x14ac:dyDescent="0.25">
      <c r="A306" s="180" t="s">
        <v>374</v>
      </c>
      <c r="B306" s="103" t="s">
        <v>369</v>
      </c>
      <c r="C306" s="119" t="s">
        <v>1697</v>
      </c>
      <c r="D306" s="115" t="s">
        <v>112</v>
      </c>
      <c r="E306" s="198"/>
      <c r="F306" s="170">
        <v>25018.663592405337</v>
      </c>
      <c r="G306" s="27">
        <v>3429.5277759999999</v>
      </c>
      <c r="H306" s="27">
        <v>19755.022333333338</v>
      </c>
      <c r="I306" s="29">
        <v>1834.1134830720002</v>
      </c>
      <c r="J306" s="76"/>
      <c r="K306" s="28">
        <f t="shared" si="46"/>
        <v>25018.66</v>
      </c>
      <c r="L306" s="81">
        <f t="shared" si="47"/>
        <v>0.99999985641098199</v>
      </c>
      <c r="M306" s="27">
        <f t="shared" si="48"/>
        <v>3429.53</v>
      </c>
      <c r="N306" s="81">
        <f t="shared" si="49"/>
        <v>1.0000006484857815</v>
      </c>
      <c r="O306" s="27">
        <f t="shared" si="50"/>
        <v>19755.02</v>
      </c>
      <c r="P306" s="81">
        <f t="shared" si="51"/>
        <v>0.99999988188657563</v>
      </c>
      <c r="Q306" s="27">
        <f t="shared" si="52"/>
        <v>1834.11</v>
      </c>
      <c r="R306" s="82">
        <f t="shared" si="53"/>
        <v>0.99999810095065955</v>
      </c>
    </row>
    <row r="307" spans="1:18" s="4" customFormat="1" ht="50.25" customHeight="1" x14ac:dyDescent="0.25">
      <c r="A307" s="180" t="s">
        <v>376</v>
      </c>
      <c r="B307" s="103" t="s">
        <v>1080</v>
      </c>
      <c r="C307" s="119" t="s">
        <v>1698</v>
      </c>
      <c r="D307" s="115" t="s">
        <v>112</v>
      </c>
      <c r="E307" s="198" t="s">
        <v>1082</v>
      </c>
      <c r="F307" s="170">
        <v>17959.974456</v>
      </c>
      <c r="G307" s="27">
        <v>4369.9749599999996</v>
      </c>
      <c r="H307" s="27">
        <v>13153.002</v>
      </c>
      <c r="I307" s="29">
        <v>436.99749599999996</v>
      </c>
      <c r="J307" s="76"/>
      <c r="K307" s="28">
        <f t="shared" si="46"/>
        <v>17959.97</v>
      </c>
      <c r="L307" s="81">
        <f t="shared" si="47"/>
        <v>0.99999975189274293</v>
      </c>
      <c r="M307" s="27">
        <f t="shared" si="48"/>
        <v>4369.97</v>
      </c>
      <c r="N307" s="81">
        <f t="shared" si="49"/>
        <v>0.99999886498205492</v>
      </c>
      <c r="O307" s="27">
        <f t="shared" si="50"/>
        <v>13153</v>
      </c>
      <c r="P307" s="81">
        <f t="shared" si="51"/>
        <v>0.99999984794345809</v>
      </c>
      <c r="Q307" s="27">
        <f t="shared" si="52"/>
        <v>437</v>
      </c>
      <c r="R307" s="82">
        <f t="shared" si="53"/>
        <v>1.0000057300099496</v>
      </c>
    </row>
    <row r="308" spans="1:18" s="4" customFormat="1" ht="48" customHeight="1" x14ac:dyDescent="0.25">
      <c r="A308" s="180" t="s">
        <v>378</v>
      </c>
      <c r="B308" s="103" t="s">
        <v>372</v>
      </c>
      <c r="C308" s="119" t="s">
        <v>1699</v>
      </c>
      <c r="D308" s="115" t="s">
        <v>373</v>
      </c>
      <c r="E308" s="214" t="s">
        <v>1700</v>
      </c>
      <c r="F308" s="170">
        <v>3742.6230314707313</v>
      </c>
      <c r="G308" s="27">
        <v>1045.3089009600001</v>
      </c>
      <c r="H308" s="27">
        <v>2558.808618</v>
      </c>
      <c r="I308" s="29">
        <v>138.50551251073153</v>
      </c>
      <c r="J308" s="76"/>
      <c r="K308" s="28">
        <f t="shared" si="46"/>
        <v>3742.63</v>
      </c>
      <c r="L308" s="81">
        <f t="shared" si="47"/>
        <v>1.000001861937259</v>
      </c>
      <c r="M308" s="27">
        <f t="shared" si="48"/>
        <v>1045.31</v>
      </c>
      <c r="N308" s="81">
        <f t="shared" si="49"/>
        <v>1.0000010514021251</v>
      </c>
      <c r="O308" s="27">
        <f t="shared" si="50"/>
        <v>2558.81</v>
      </c>
      <c r="P308" s="81">
        <f t="shared" si="51"/>
        <v>1.0000005400951013</v>
      </c>
      <c r="Q308" s="27">
        <f t="shared" si="52"/>
        <v>138.51</v>
      </c>
      <c r="R308" s="82">
        <f t="shared" si="53"/>
        <v>1.000032399354994</v>
      </c>
    </row>
    <row r="309" spans="1:18" s="4" customFormat="1" ht="48" customHeight="1" x14ac:dyDescent="0.25">
      <c r="A309" s="180" t="s">
        <v>379</v>
      </c>
      <c r="B309" s="103" t="s">
        <v>375</v>
      </c>
      <c r="C309" s="119" t="s">
        <v>1701</v>
      </c>
      <c r="D309" s="115" t="s">
        <v>373</v>
      </c>
      <c r="E309" s="214" t="s">
        <v>1700</v>
      </c>
      <c r="F309" s="170">
        <v>3037.292207057184</v>
      </c>
      <c r="G309" s="27">
        <v>831.22395696000001</v>
      </c>
      <c r="H309" s="27">
        <v>2103.1385099999998</v>
      </c>
      <c r="I309" s="29">
        <v>102.92974009718399</v>
      </c>
      <c r="J309" s="76"/>
      <c r="K309" s="28">
        <f t="shared" si="46"/>
        <v>3037.2899999999995</v>
      </c>
      <c r="L309" s="81">
        <f t="shared" si="47"/>
        <v>0.99999927334710192</v>
      </c>
      <c r="M309" s="27">
        <f t="shared" si="48"/>
        <v>831.22</v>
      </c>
      <c r="N309" s="81">
        <f t="shared" si="49"/>
        <v>0.99999523959822523</v>
      </c>
      <c r="O309" s="27">
        <f t="shared" si="50"/>
        <v>2103.14</v>
      </c>
      <c r="P309" s="81">
        <f t="shared" si="51"/>
        <v>1.0000007084649885</v>
      </c>
      <c r="Q309" s="27">
        <f t="shared" si="52"/>
        <v>102.93</v>
      </c>
      <c r="R309" s="82">
        <f t="shared" si="53"/>
        <v>1.0000025250507363</v>
      </c>
    </row>
    <row r="310" spans="1:18" s="4" customFormat="1" ht="62.25" customHeight="1" x14ac:dyDescent="0.25">
      <c r="A310" s="180" t="s">
        <v>380</v>
      </c>
      <c r="B310" s="103" t="s">
        <v>377</v>
      </c>
      <c r="C310" s="119" t="s">
        <v>1702</v>
      </c>
      <c r="D310" s="115" t="s">
        <v>373</v>
      </c>
      <c r="E310" s="214" t="s">
        <v>1700</v>
      </c>
      <c r="F310" s="170">
        <v>755.57835139200006</v>
      </c>
      <c r="G310" s="27">
        <v>528.03268200000002</v>
      </c>
      <c r="H310" s="27">
        <v>187.92429000000001</v>
      </c>
      <c r="I310" s="29">
        <v>39.621379392000001</v>
      </c>
      <c r="J310" s="76"/>
      <c r="K310" s="28">
        <f t="shared" si="46"/>
        <v>755.56999999999994</v>
      </c>
      <c r="L310" s="81">
        <f t="shared" si="47"/>
        <v>0.99998894702053764</v>
      </c>
      <c r="M310" s="27">
        <f t="shared" si="48"/>
        <v>528.03</v>
      </c>
      <c r="N310" s="81">
        <f t="shared" si="49"/>
        <v>0.99999492076893826</v>
      </c>
      <c r="O310" s="27">
        <f t="shared" si="50"/>
        <v>187.92</v>
      </c>
      <c r="P310" s="81">
        <f t="shared" si="51"/>
        <v>0.99997717165779887</v>
      </c>
      <c r="Q310" s="27">
        <f t="shared" si="52"/>
        <v>39.619999999999997</v>
      </c>
      <c r="R310" s="82">
        <f t="shared" si="53"/>
        <v>0.99996518566437687</v>
      </c>
    </row>
    <row r="311" spans="1:18" s="4" customFormat="1" ht="66" customHeight="1" x14ac:dyDescent="0.25">
      <c r="A311" s="180" t="s">
        <v>382</v>
      </c>
      <c r="B311" s="103" t="s">
        <v>1703</v>
      </c>
      <c r="C311" s="119" t="s">
        <v>1704</v>
      </c>
      <c r="D311" s="115" t="s">
        <v>373</v>
      </c>
      <c r="E311" s="214" t="s">
        <v>1700</v>
      </c>
      <c r="F311" s="170">
        <v>846.61421145600002</v>
      </c>
      <c r="G311" s="27">
        <v>514.24770023999997</v>
      </c>
      <c r="H311" s="27">
        <v>293.68849800000004</v>
      </c>
      <c r="I311" s="29">
        <v>38.678013216000004</v>
      </c>
      <c r="J311" s="76"/>
      <c r="K311" s="28">
        <f t="shared" si="46"/>
        <v>846.62</v>
      </c>
      <c r="L311" s="81">
        <f t="shared" si="47"/>
        <v>1.000006837286596</v>
      </c>
      <c r="M311" s="27">
        <f t="shared" si="48"/>
        <v>514.25</v>
      </c>
      <c r="N311" s="81">
        <f t="shared" si="49"/>
        <v>1.0000044720861152</v>
      </c>
      <c r="O311" s="27">
        <f t="shared" si="50"/>
        <v>293.69</v>
      </c>
      <c r="P311" s="81">
        <f t="shared" si="51"/>
        <v>1.0000051142622548</v>
      </c>
      <c r="Q311" s="27">
        <f t="shared" si="52"/>
        <v>38.68</v>
      </c>
      <c r="R311" s="82">
        <f t="shared" si="53"/>
        <v>1.0000513672713462</v>
      </c>
    </row>
    <row r="312" spans="1:18" s="4" customFormat="1" ht="61.5" customHeight="1" x14ac:dyDescent="0.25">
      <c r="A312" s="180" t="s">
        <v>383</v>
      </c>
      <c r="B312" s="103" t="s">
        <v>1185</v>
      </c>
      <c r="C312" s="119" t="s">
        <v>1705</v>
      </c>
      <c r="D312" s="115" t="s">
        <v>112</v>
      </c>
      <c r="E312" s="214" t="s">
        <v>1468</v>
      </c>
      <c r="F312" s="170">
        <v>11100.135</v>
      </c>
      <c r="G312" s="27">
        <v>6290.2500000000009</v>
      </c>
      <c r="H312" s="27">
        <v>4180.8599999999997</v>
      </c>
      <c r="I312" s="29">
        <v>629.02500000000009</v>
      </c>
      <c r="J312" s="76"/>
      <c r="K312" s="28">
        <f t="shared" si="46"/>
        <v>11100.140000000001</v>
      </c>
      <c r="L312" s="81">
        <f t="shared" si="47"/>
        <v>1.0000004504449722</v>
      </c>
      <c r="M312" s="27">
        <f t="shared" si="48"/>
        <v>6290.25</v>
      </c>
      <c r="N312" s="81">
        <f t="shared" si="49"/>
        <v>0.99999999999999989</v>
      </c>
      <c r="O312" s="27">
        <f t="shared" si="50"/>
        <v>4180.8599999999997</v>
      </c>
      <c r="P312" s="81">
        <f t="shared" si="51"/>
        <v>1</v>
      </c>
      <c r="Q312" s="27">
        <f t="shared" si="52"/>
        <v>629.03</v>
      </c>
      <c r="R312" s="82">
        <f t="shared" si="53"/>
        <v>1.0000079488096656</v>
      </c>
    </row>
    <row r="313" spans="1:18" s="4" customFormat="1" ht="48.95" customHeight="1" x14ac:dyDescent="0.25">
      <c r="A313" s="180" t="s">
        <v>385</v>
      </c>
      <c r="B313" s="103" t="s">
        <v>381</v>
      </c>
      <c r="C313" s="119" t="s">
        <v>1706</v>
      </c>
      <c r="D313" s="115" t="s">
        <v>112</v>
      </c>
      <c r="E313" s="198" t="s">
        <v>1083</v>
      </c>
      <c r="F313" s="170">
        <v>3941.5339290181296</v>
      </c>
      <c r="G313" s="27">
        <v>3941.5339290181296</v>
      </c>
      <c r="H313" s="27">
        <v>0</v>
      </c>
      <c r="I313" s="29">
        <v>0</v>
      </c>
      <c r="J313" s="76"/>
      <c r="K313" s="28">
        <f t="shared" si="46"/>
        <v>3941.53</v>
      </c>
      <c r="L313" s="81">
        <f t="shared" si="47"/>
        <v>0.99999900317536261</v>
      </c>
      <c r="M313" s="27">
        <f t="shared" si="48"/>
        <v>3941.53</v>
      </c>
      <c r="N313" s="81">
        <f t="shared" si="49"/>
        <v>0.99999900317536261</v>
      </c>
      <c r="O313" s="27">
        <f t="shared" si="50"/>
        <v>0</v>
      </c>
      <c r="P313" s="81" t="e">
        <f t="shared" si="51"/>
        <v>#DIV/0!</v>
      </c>
      <c r="Q313" s="27">
        <f t="shared" si="52"/>
        <v>0</v>
      </c>
      <c r="R313" s="82" t="e">
        <f t="shared" si="53"/>
        <v>#DIV/0!</v>
      </c>
    </row>
    <row r="314" spans="1:18" s="4" customFormat="1" ht="108.6" customHeight="1" x14ac:dyDescent="0.25">
      <c r="A314" s="180" t="s">
        <v>386</v>
      </c>
      <c r="B314" s="103" t="s">
        <v>1560</v>
      </c>
      <c r="C314" s="119" t="s">
        <v>1561</v>
      </c>
      <c r="D314" s="115" t="s">
        <v>114</v>
      </c>
      <c r="E314" s="198"/>
      <c r="F314" s="170"/>
      <c r="G314" s="27"/>
      <c r="H314" s="27"/>
      <c r="I314" s="29"/>
      <c r="J314" s="76"/>
      <c r="K314" s="28"/>
      <c r="L314" s="81"/>
      <c r="M314" s="27"/>
      <c r="N314" s="81"/>
      <c r="O314" s="27"/>
      <c r="P314" s="81"/>
      <c r="Q314" s="27"/>
      <c r="R314" s="82"/>
    </row>
    <row r="315" spans="1:18" s="4" customFormat="1" ht="39" customHeight="1" x14ac:dyDescent="0.25">
      <c r="A315" s="176" t="s">
        <v>1186</v>
      </c>
      <c r="B315" s="103" t="s">
        <v>1247</v>
      </c>
      <c r="C315" s="119"/>
      <c r="D315" s="115" t="s">
        <v>114</v>
      </c>
      <c r="E315" s="198"/>
      <c r="F315" s="170">
        <v>15296.643798800002</v>
      </c>
      <c r="G315" s="27">
        <v>4098.9074000000001</v>
      </c>
      <c r="H315" s="27">
        <v>8923.1757300000008</v>
      </c>
      <c r="I315" s="29">
        <v>2274.5606688000003</v>
      </c>
      <c r="J315" s="76"/>
      <c r="K315" s="28">
        <f t="shared" si="46"/>
        <v>15296.65</v>
      </c>
      <c r="L315" s="81">
        <f t="shared" si="47"/>
        <v>1.0000004053961169</v>
      </c>
      <c r="M315" s="27">
        <f t="shared" si="48"/>
        <v>4098.91</v>
      </c>
      <c r="N315" s="81">
        <f t="shared" si="49"/>
        <v>1.0000006343153787</v>
      </c>
      <c r="O315" s="27">
        <f t="shared" si="50"/>
        <v>8923.18</v>
      </c>
      <c r="P315" s="81">
        <f t="shared" si="51"/>
        <v>1.0000004785291838</v>
      </c>
      <c r="Q315" s="27">
        <f t="shared" si="52"/>
        <v>2274.56</v>
      </c>
      <c r="R315" s="82">
        <f t="shared" si="53"/>
        <v>0.99999970596519605</v>
      </c>
    </row>
    <row r="316" spans="1:18" s="4" customFormat="1" ht="39" customHeight="1" x14ac:dyDescent="0.25">
      <c r="A316" s="176" t="s">
        <v>1187</v>
      </c>
      <c r="B316" s="103" t="s">
        <v>1469</v>
      </c>
      <c r="C316" s="119"/>
      <c r="D316" s="115" t="s">
        <v>114</v>
      </c>
      <c r="E316" s="198"/>
      <c r="F316" s="170">
        <v>20084.012288800001</v>
      </c>
      <c r="G316" s="27">
        <v>5267.377599999998</v>
      </c>
      <c r="H316" s="27">
        <v>12542.074020000002</v>
      </c>
      <c r="I316" s="29">
        <v>2274.5606688000003</v>
      </c>
      <c r="J316" s="76"/>
      <c r="K316" s="28">
        <f t="shared" si="46"/>
        <v>20084.010000000002</v>
      </c>
      <c r="L316" s="81">
        <f t="shared" si="47"/>
        <v>0.99999988603870749</v>
      </c>
      <c r="M316" s="27">
        <f t="shared" si="48"/>
        <v>5267.38</v>
      </c>
      <c r="N316" s="81">
        <f t="shared" si="49"/>
        <v>1.000000455634698</v>
      </c>
      <c r="O316" s="27">
        <f t="shared" si="50"/>
        <v>12542.07</v>
      </c>
      <c r="P316" s="81">
        <f t="shared" si="51"/>
        <v>0.99999967947884894</v>
      </c>
      <c r="Q316" s="27">
        <f t="shared" si="52"/>
        <v>2274.56</v>
      </c>
      <c r="R316" s="82">
        <f t="shared" si="53"/>
        <v>0.99999970596519605</v>
      </c>
    </row>
    <row r="317" spans="1:18" s="4" customFormat="1" ht="39" customHeight="1" x14ac:dyDescent="0.25">
      <c r="A317" s="176" t="s">
        <v>1188</v>
      </c>
      <c r="B317" s="103" t="s">
        <v>1470</v>
      </c>
      <c r="C317" s="119"/>
      <c r="D317" s="115" t="s">
        <v>114</v>
      </c>
      <c r="E317" s="198"/>
      <c r="F317" s="170">
        <v>26387.667488800002</v>
      </c>
      <c r="G317" s="27">
        <v>7088.6835999999985</v>
      </c>
      <c r="H317" s="27">
        <v>17024.423220000001</v>
      </c>
      <c r="I317" s="29">
        <v>2274.5606688000003</v>
      </c>
      <c r="J317" s="76"/>
      <c r="K317" s="28">
        <f t="shared" si="46"/>
        <v>26387.66</v>
      </c>
      <c r="L317" s="81">
        <f t="shared" si="47"/>
        <v>0.99999971620075911</v>
      </c>
      <c r="M317" s="27">
        <f t="shared" si="48"/>
        <v>7088.68</v>
      </c>
      <c r="N317" s="81">
        <f t="shared" si="49"/>
        <v>0.99999949214830264</v>
      </c>
      <c r="O317" s="27">
        <f t="shared" si="50"/>
        <v>17024.419999999998</v>
      </c>
      <c r="P317" s="81">
        <f t="shared" si="51"/>
        <v>0.99999981085996503</v>
      </c>
      <c r="Q317" s="27">
        <f t="shared" si="52"/>
        <v>2274.56</v>
      </c>
      <c r="R317" s="82">
        <f t="shared" si="53"/>
        <v>0.99999970596519605</v>
      </c>
    </row>
    <row r="318" spans="1:18" s="4" customFormat="1" ht="39" customHeight="1" x14ac:dyDescent="0.25">
      <c r="A318" s="176" t="s">
        <v>1189</v>
      </c>
      <c r="B318" s="103" t="s">
        <v>1471</v>
      </c>
      <c r="C318" s="119"/>
      <c r="D318" s="115" t="s">
        <v>114</v>
      </c>
      <c r="E318" s="198"/>
      <c r="F318" s="170">
        <v>31175.035978800002</v>
      </c>
      <c r="G318" s="27">
        <v>8257.1537999999964</v>
      </c>
      <c r="H318" s="27">
        <v>20643.321510000005</v>
      </c>
      <c r="I318" s="29">
        <v>2274.5606688000003</v>
      </c>
      <c r="J318" s="76"/>
      <c r="K318" s="28">
        <f t="shared" si="46"/>
        <v>31175.030000000002</v>
      </c>
      <c r="L318" s="81">
        <f t="shared" si="47"/>
        <v>0.99999980821834489</v>
      </c>
      <c r="M318" s="27">
        <f t="shared" si="48"/>
        <v>8257.15</v>
      </c>
      <c r="N318" s="81">
        <f t="shared" si="49"/>
        <v>0.99999953979299783</v>
      </c>
      <c r="O318" s="27">
        <f t="shared" si="50"/>
        <v>20643.32</v>
      </c>
      <c r="P318" s="81">
        <f t="shared" si="51"/>
        <v>0.99999992685285632</v>
      </c>
      <c r="Q318" s="27">
        <f t="shared" si="52"/>
        <v>2274.56</v>
      </c>
      <c r="R318" s="82">
        <f t="shared" si="53"/>
        <v>0.99999970596519605</v>
      </c>
    </row>
    <row r="319" spans="1:18" s="4" customFormat="1" ht="39" customHeight="1" x14ac:dyDescent="0.25">
      <c r="A319" s="176" t="s">
        <v>1190</v>
      </c>
      <c r="B319" s="103" t="s">
        <v>1472</v>
      </c>
      <c r="C319" s="119"/>
      <c r="D319" s="115" t="s">
        <v>114</v>
      </c>
      <c r="E319" s="198"/>
      <c r="F319" s="170">
        <v>37478.671178799996</v>
      </c>
      <c r="G319" s="27">
        <v>10078.439800000004</v>
      </c>
      <c r="H319" s="27">
        <v>25125.670709999999</v>
      </c>
      <c r="I319" s="29">
        <v>2274.5606688000003</v>
      </c>
      <c r="J319" s="76"/>
      <c r="K319" s="28">
        <f t="shared" si="46"/>
        <v>37478.67</v>
      </c>
      <c r="L319" s="81">
        <f t="shared" si="47"/>
        <v>0.99999996854744422</v>
      </c>
      <c r="M319" s="27">
        <f t="shared" si="48"/>
        <v>10078.44</v>
      </c>
      <c r="N319" s="81">
        <f t="shared" si="49"/>
        <v>1.0000000198443411</v>
      </c>
      <c r="O319" s="27">
        <f t="shared" si="50"/>
        <v>25125.67</v>
      </c>
      <c r="P319" s="81">
        <f t="shared" si="51"/>
        <v>0.99999997174204791</v>
      </c>
      <c r="Q319" s="27">
        <f t="shared" si="52"/>
        <v>2274.56</v>
      </c>
      <c r="R319" s="82">
        <f t="shared" si="53"/>
        <v>0.99999970596519605</v>
      </c>
    </row>
    <row r="320" spans="1:18" s="4" customFormat="1" ht="56.1" customHeight="1" x14ac:dyDescent="0.25">
      <c r="A320" s="176" t="s">
        <v>1191</v>
      </c>
      <c r="B320" s="103" t="s">
        <v>1473</v>
      </c>
      <c r="C320" s="119"/>
      <c r="D320" s="115" t="s">
        <v>114</v>
      </c>
      <c r="E320" s="198"/>
      <c r="F320" s="170">
        <v>42266.039668800004</v>
      </c>
      <c r="G320" s="27">
        <v>11246.910000000003</v>
      </c>
      <c r="H320" s="27">
        <v>28744.569</v>
      </c>
      <c r="I320" s="29">
        <v>2274.5606688000003</v>
      </c>
      <c r="J320" s="76"/>
      <c r="K320" s="28">
        <f t="shared" si="46"/>
        <v>42266.039999999994</v>
      </c>
      <c r="L320" s="81">
        <f t="shared" si="47"/>
        <v>1.0000000078360782</v>
      </c>
      <c r="M320" s="27">
        <f t="shared" si="48"/>
        <v>11246.91</v>
      </c>
      <c r="N320" s="81">
        <f t="shared" si="49"/>
        <v>0.99999999999999967</v>
      </c>
      <c r="O320" s="27">
        <f t="shared" si="50"/>
        <v>28744.57</v>
      </c>
      <c r="P320" s="81">
        <f t="shared" si="51"/>
        <v>1.0000000347891804</v>
      </c>
      <c r="Q320" s="27">
        <f t="shared" si="52"/>
        <v>2274.56</v>
      </c>
      <c r="R320" s="82">
        <f t="shared" si="53"/>
        <v>0.99999970596519605</v>
      </c>
    </row>
    <row r="321" spans="1:18" s="4" customFormat="1" ht="39" customHeight="1" x14ac:dyDescent="0.25">
      <c r="A321" s="176" t="s">
        <v>1192</v>
      </c>
      <c r="B321" s="103" t="s">
        <v>1193</v>
      </c>
      <c r="C321" s="119"/>
      <c r="D321" s="115" t="s">
        <v>114</v>
      </c>
      <c r="E321" s="198"/>
      <c r="F321" s="170">
        <v>13313.6443588</v>
      </c>
      <c r="G321" s="27">
        <v>2937.8361999999997</v>
      </c>
      <c r="H321" s="27">
        <v>8101.2474899999997</v>
      </c>
      <c r="I321" s="29">
        <v>2274.5606688000003</v>
      </c>
      <c r="J321" s="76"/>
      <c r="K321" s="28">
        <f t="shared" si="46"/>
        <v>13313.65</v>
      </c>
      <c r="L321" s="81">
        <f t="shared" si="47"/>
        <v>1.0000004237156894</v>
      </c>
      <c r="M321" s="27">
        <f t="shared" si="48"/>
        <v>2937.84</v>
      </c>
      <c r="N321" s="81">
        <f t="shared" si="49"/>
        <v>1.0000012934689826</v>
      </c>
      <c r="O321" s="27">
        <f t="shared" si="50"/>
        <v>8101.25</v>
      </c>
      <c r="P321" s="81">
        <f t="shared" si="51"/>
        <v>1.0000003098288262</v>
      </c>
      <c r="Q321" s="27">
        <f t="shared" si="52"/>
        <v>2274.56</v>
      </c>
      <c r="R321" s="82">
        <f t="shared" si="53"/>
        <v>0.99999970596519605</v>
      </c>
    </row>
    <row r="322" spans="1:18" s="4" customFormat="1" ht="39" customHeight="1" x14ac:dyDescent="0.25">
      <c r="A322" s="176" t="s">
        <v>1194</v>
      </c>
      <c r="B322" s="103" t="s">
        <v>1707</v>
      </c>
      <c r="C322" s="119"/>
      <c r="D322" s="115" t="s">
        <v>114</v>
      </c>
      <c r="E322" s="204"/>
      <c r="F322" s="170">
        <v>26166.839298800001</v>
      </c>
      <c r="G322" s="27">
        <v>3851.5873999999967</v>
      </c>
      <c r="H322" s="27">
        <v>20040.691230000004</v>
      </c>
      <c r="I322" s="29">
        <v>2274.5606688000003</v>
      </c>
      <c r="J322" s="76"/>
      <c r="K322" s="28">
        <f t="shared" si="46"/>
        <v>26166.84</v>
      </c>
      <c r="L322" s="81">
        <f t="shared" si="47"/>
        <v>1.0000000267972753</v>
      </c>
      <c r="M322" s="27">
        <f t="shared" si="48"/>
        <v>3851.59</v>
      </c>
      <c r="N322" s="81">
        <f t="shared" si="49"/>
        <v>1.0000006750463468</v>
      </c>
      <c r="O322" s="27">
        <f t="shared" si="50"/>
        <v>20040.689999999999</v>
      </c>
      <c r="P322" s="81">
        <f t="shared" si="51"/>
        <v>0.99999993862487124</v>
      </c>
      <c r="Q322" s="27">
        <f t="shared" si="52"/>
        <v>2274.56</v>
      </c>
      <c r="R322" s="82">
        <f t="shared" si="53"/>
        <v>0.99999970596519605</v>
      </c>
    </row>
    <row r="323" spans="1:18" s="4" customFormat="1" ht="39" customHeight="1" x14ac:dyDescent="0.25">
      <c r="A323" s="176" t="s">
        <v>1195</v>
      </c>
      <c r="B323" s="103" t="s">
        <v>1308</v>
      </c>
      <c r="C323" s="119"/>
      <c r="D323" s="115" t="s">
        <v>114</v>
      </c>
      <c r="E323" s="204"/>
      <c r="F323" s="170">
        <v>31016.808738800002</v>
      </c>
      <c r="G323" s="27">
        <v>5020.0586000000003</v>
      </c>
      <c r="H323" s="27">
        <v>23722.189470000001</v>
      </c>
      <c r="I323" s="29">
        <v>2274.5606688000003</v>
      </c>
      <c r="J323" s="76"/>
      <c r="K323" s="28">
        <f t="shared" si="46"/>
        <v>31016.81</v>
      </c>
      <c r="L323" s="81">
        <f t="shared" si="47"/>
        <v>1.0000000406618235</v>
      </c>
      <c r="M323" s="27">
        <f t="shared" si="48"/>
        <v>5020.0600000000004</v>
      </c>
      <c r="N323" s="81">
        <f t="shared" si="49"/>
        <v>1.0000002788812068</v>
      </c>
      <c r="O323" s="27">
        <f t="shared" si="50"/>
        <v>23722.19</v>
      </c>
      <c r="P323" s="81">
        <f t="shared" si="51"/>
        <v>1.0000000223419512</v>
      </c>
      <c r="Q323" s="27">
        <f t="shared" si="52"/>
        <v>2274.56</v>
      </c>
      <c r="R323" s="82">
        <f t="shared" si="53"/>
        <v>0.99999970596519605</v>
      </c>
    </row>
    <row r="324" spans="1:18" s="4" customFormat="1" ht="39" customHeight="1" x14ac:dyDescent="0.25">
      <c r="A324" s="176" t="s">
        <v>1196</v>
      </c>
      <c r="B324" s="103" t="s">
        <v>1309</v>
      </c>
      <c r="C324" s="119"/>
      <c r="D324" s="115" t="s">
        <v>114</v>
      </c>
      <c r="E324" s="204"/>
      <c r="F324" s="170">
        <v>53884.393608799997</v>
      </c>
      <c r="G324" s="27">
        <v>7703.1811999999991</v>
      </c>
      <c r="H324" s="27">
        <v>43906.651740000001</v>
      </c>
      <c r="I324" s="29">
        <v>2274.5606688000003</v>
      </c>
      <c r="J324" s="76"/>
      <c r="K324" s="28">
        <f t="shared" si="46"/>
        <v>53884.39</v>
      </c>
      <c r="L324" s="81">
        <f t="shared" si="47"/>
        <v>0.99999993302699064</v>
      </c>
      <c r="M324" s="27">
        <f t="shared" si="48"/>
        <v>7703.18</v>
      </c>
      <c r="N324" s="81">
        <f t="shared" si="49"/>
        <v>0.9999998442202036</v>
      </c>
      <c r="O324" s="27">
        <f t="shared" si="50"/>
        <v>43906.65</v>
      </c>
      <c r="P324" s="81">
        <f t="shared" si="51"/>
        <v>0.99999996037046934</v>
      </c>
      <c r="Q324" s="27">
        <f t="shared" si="52"/>
        <v>2274.56</v>
      </c>
      <c r="R324" s="82">
        <f t="shared" si="53"/>
        <v>0.99999970596519605</v>
      </c>
    </row>
    <row r="325" spans="1:18" s="4" customFormat="1" ht="39" customHeight="1" x14ac:dyDescent="0.25">
      <c r="A325" s="176" t="s">
        <v>1197</v>
      </c>
      <c r="B325" s="103" t="s">
        <v>1310</v>
      </c>
      <c r="C325" s="119"/>
      <c r="D325" s="115" t="s">
        <v>114</v>
      </c>
      <c r="E325" s="204"/>
      <c r="F325" s="170">
        <v>54909.097368799994</v>
      </c>
      <c r="G325" s="27">
        <v>8871.6559999999954</v>
      </c>
      <c r="H325" s="27">
        <v>43762.880700000002</v>
      </c>
      <c r="I325" s="29">
        <v>2274.5606688000003</v>
      </c>
      <c r="J325" s="76"/>
      <c r="K325" s="28">
        <f t="shared" si="46"/>
        <v>54909.099999999991</v>
      </c>
      <c r="L325" s="81">
        <f t="shared" si="47"/>
        <v>1.0000000479191997</v>
      </c>
      <c r="M325" s="27">
        <f t="shared" si="48"/>
        <v>8871.66</v>
      </c>
      <c r="N325" s="81">
        <f t="shared" si="49"/>
        <v>1.00000045087411</v>
      </c>
      <c r="O325" s="27">
        <f t="shared" si="50"/>
        <v>43762.879999999997</v>
      </c>
      <c r="P325" s="81">
        <f t="shared" si="51"/>
        <v>0.99999998400470913</v>
      </c>
      <c r="Q325" s="27">
        <f t="shared" si="52"/>
        <v>2274.56</v>
      </c>
      <c r="R325" s="82">
        <f t="shared" si="53"/>
        <v>0.99999970596519605</v>
      </c>
    </row>
    <row r="326" spans="1:18" s="4" customFormat="1" ht="39" customHeight="1" x14ac:dyDescent="0.25">
      <c r="A326" s="176" t="s">
        <v>1198</v>
      </c>
      <c r="B326" s="103" t="s">
        <v>1311</v>
      </c>
      <c r="C326" s="119"/>
      <c r="D326" s="115" t="s">
        <v>114</v>
      </c>
      <c r="E326" s="204"/>
      <c r="F326" s="170">
        <v>73951.47808880001</v>
      </c>
      <c r="G326" s="27">
        <v>11554.811600000008</v>
      </c>
      <c r="H326" s="27">
        <v>60122.105819999997</v>
      </c>
      <c r="I326" s="29">
        <v>2274.5606688000003</v>
      </c>
      <c r="J326" s="76"/>
      <c r="K326" s="28">
        <f t="shared" si="46"/>
        <v>73951.48</v>
      </c>
      <c r="L326" s="81">
        <f t="shared" si="47"/>
        <v>1.0000000258439727</v>
      </c>
      <c r="M326" s="27">
        <f t="shared" si="48"/>
        <v>11554.81</v>
      </c>
      <c r="N326" s="81">
        <f t="shared" si="49"/>
        <v>0.9999998615295459</v>
      </c>
      <c r="O326" s="27">
        <f t="shared" si="50"/>
        <v>60122.11</v>
      </c>
      <c r="P326" s="81">
        <f t="shared" si="51"/>
        <v>1.0000000695251763</v>
      </c>
      <c r="Q326" s="27">
        <f t="shared" si="52"/>
        <v>2274.56</v>
      </c>
      <c r="R326" s="82">
        <f t="shared" si="53"/>
        <v>0.99999970596519605</v>
      </c>
    </row>
    <row r="327" spans="1:18" s="4" customFormat="1" ht="39" customHeight="1" x14ac:dyDescent="0.25">
      <c r="A327" s="176" t="s">
        <v>1199</v>
      </c>
      <c r="B327" s="103" t="s">
        <v>1312</v>
      </c>
      <c r="C327" s="119"/>
      <c r="D327" s="115" t="s">
        <v>114</v>
      </c>
      <c r="E327" s="204"/>
      <c r="F327" s="170">
        <v>78801.447528799996</v>
      </c>
      <c r="G327" s="27">
        <v>12723.282799999994</v>
      </c>
      <c r="H327" s="27">
        <v>63803.604060000005</v>
      </c>
      <c r="I327" s="29">
        <v>2274.5606688000003</v>
      </c>
      <c r="J327" s="76"/>
      <c r="K327" s="28">
        <f t="shared" si="46"/>
        <v>78801.440000000002</v>
      </c>
      <c r="L327" s="81">
        <f t="shared" si="47"/>
        <v>0.99999990445860798</v>
      </c>
      <c r="M327" s="27">
        <f t="shared" si="48"/>
        <v>12723.28</v>
      </c>
      <c r="N327" s="81">
        <f t="shared" si="49"/>
        <v>0.99999977993101019</v>
      </c>
      <c r="O327" s="27">
        <f t="shared" si="50"/>
        <v>63803.6</v>
      </c>
      <c r="P327" s="81">
        <f t="shared" si="51"/>
        <v>0.99999993636723084</v>
      </c>
      <c r="Q327" s="27">
        <f t="shared" si="52"/>
        <v>2274.56</v>
      </c>
      <c r="R327" s="82">
        <f t="shared" si="53"/>
        <v>0.99999970596519605</v>
      </c>
    </row>
    <row r="328" spans="1:18" s="4" customFormat="1" ht="39" customHeight="1" x14ac:dyDescent="0.25">
      <c r="A328" s="176" t="s">
        <v>1200</v>
      </c>
      <c r="B328" s="103" t="s">
        <v>1201</v>
      </c>
      <c r="C328" s="119"/>
      <c r="D328" s="115" t="s">
        <v>112</v>
      </c>
      <c r="E328" s="198" t="s">
        <v>1202</v>
      </c>
      <c r="F328" s="170">
        <v>26009.33063</v>
      </c>
      <c r="G328" s="27">
        <v>3851.5873999999967</v>
      </c>
      <c r="H328" s="27">
        <v>20040.691230000004</v>
      </c>
      <c r="I328" s="29">
        <v>2117.0520000000001</v>
      </c>
      <c r="J328" s="76"/>
      <c r="K328" s="28">
        <f t="shared" ref="K328:K392" si="54">SUM(M328,O328,Q328)</f>
        <v>26009.329999999998</v>
      </c>
      <c r="L328" s="81">
        <f t="shared" ref="L328:L348" si="55">K328/F328</f>
        <v>0.99999997577792332</v>
      </c>
      <c r="M328" s="27">
        <f t="shared" ref="M328:M392" si="56">ROUND(G328-(G328*$M$6*$F$6),2)</f>
        <v>3851.59</v>
      </c>
      <c r="N328" s="81">
        <f t="shared" ref="N328:N392" si="57">M328/G328</f>
        <v>1.0000006750463468</v>
      </c>
      <c r="O328" s="27">
        <f t="shared" ref="O328:O392" si="58">ROUND(H328-(H328*$O$6*$F$6),2)</f>
        <v>20040.689999999999</v>
      </c>
      <c r="P328" s="81">
        <f t="shared" ref="P328:P392" si="59">O328/H328</f>
        <v>0.99999993862487124</v>
      </c>
      <c r="Q328" s="27">
        <f t="shared" ref="Q328:Q392" si="60">ROUND((I328-(I328*$Q$6*$F$6)),2)</f>
        <v>2117.0500000000002</v>
      </c>
      <c r="R328" s="82">
        <f t="shared" ref="R328:R392" si="61">Q328/I328</f>
        <v>0.99999905529009214</v>
      </c>
    </row>
    <row r="329" spans="1:18" s="4" customFormat="1" ht="39" customHeight="1" x14ac:dyDescent="0.25">
      <c r="A329" s="176" t="s">
        <v>1203</v>
      </c>
      <c r="B329" s="103" t="s">
        <v>1204</v>
      </c>
      <c r="C329" s="119"/>
      <c r="D329" s="115" t="s">
        <v>112</v>
      </c>
      <c r="E329" s="198" t="s">
        <v>1202</v>
      </c>
      <c r="F329" s="170">
        <v>4966.8165600000002</v>
      </c>
      <c r="G329" s="27">
        <v>1168.4712</v>
      </c>
      <c r="H329" s="27">
        <v>3681.4982399999999</v>
      </c>
      <c r="I329" s="29">
        <v>116.84712</v>
      </c>
      <c r="J329" s="76"/>
      <c r="K329" s="28">
        <f t="shared" si="54"/>
        <v>4966.8200000000006</v>
      </c>
      <c r="L329" s="81">
        <f t="shared" si="55"/>
        <v>1.0000006925965472</v>
      </c>
      <c r="M329" s="27">
        <f t="shared" si="56"/>
        <v>1168.47</v>
      </c>
      <c r="N329" s="81">
        <f t="shared" si="57"/>
        <v>0.99999897301704999</v>
      </c>
      <c r="O329" s="27">
        <f t="shared" si="58"/>
        <v>3681.5</v>
      </c>
      <c r="P329" s="81">
        <f t="shared" si="59"/>
        <v>1.0000004780662344</v>
      </c>
      <c r="Q329" s="27">
        <f t="shared" si="60"/>
        <v>116.85</v>
      </c>
      <c r="R329" s="82">
        <f t="shared" si="61"/>
        <v>1.0000246475908006</v>
      </c>
    </row>
    <row r="330" spans="1:18" s="4" customFormat="1" ht="39" customHeight="1" x14ac:dyDescent="0.25">
      <c r="A330" s="176" t="s">
        <v>1205</v>
      </c>
      <c r="B330" s="103" t="s">
        <v>1206</v>
      </c>
      <c r="C330" s="119"/>
      <c r="D330" s="115" t="s">
        <v>112</v>
      </c>
      <c r="E330" s="198"/>
      <c r="F330" s="170">
        <v>39917.256290828162</v>
      </c>
      <c r="G330" s="27">
        <v>5223.7790920281604</v>
      </c>
      <c r="H330" s="27">
        <v>32418.916530000002</v>
      </c>
      <c r="I330" s="29">
        <v>2274.5606688000003</v>
      </c>
      <c r="J330" s="76"/>
      <c r="K330" s="28">
        <f t="shared" si="54"/>
        <v>39917.259999999995</v>
      </c>
      <c r="L330" s="81">
        <f t="shared" si="55"/>
        <v>1.0000000929215125</v>
      </c>
      <c r="M330" s="27">
        <f t="shared" si="56"/>
        <v>5223.78</v>
      </c>
      <c r="N330" s="81">
        <f t="shared" si="57"/>
        <v>1.0000001738151294</v>
      </c>
      <c r="O330" s="27">
        <f t="shared" si="58"/>
        <v>32418.92</v>
      </c>
      <c r="P330" s="81">
        <f t="shared" si="59"/>
        <v>1.000000107036273</v>
      </c>
      <c r="Q330" s="27">
        <f t="shared" si="60"/>
        <v>2274.56</v>
      </c>
      <c r="R330" s="82">
        <f t="shared" si="61"/>
        <v>0.99999970596519605</v>
      </c>
    </row>
    <row r="331" spans="1:18" s="4" customFormat="1" ht="39" customHeight="1" x14ac:dyDescent="0.25">
      <c r="A331" s="176" t="s">
        <v>1207</v>
      </c>
      <c r="B331" s="103" t="s">
        <v>1313</v>
      </c>
      <c r="C331" s="119"/>
      <c r="D331" s="115" t="s">
        <v>112</v>
      </c>
      <c r="E331" s="198"/>
      <c r="F331" s="170">
        <v>21361.088660828162</v>
      </c>
      <c r="G331" s="27">
        <v>5223.7790920281604</v>
      </c>
      <c r="H331" s="27">
        <v>13862.748900000001</v>
      </c>
      <c r="I331" s="29">
        <v>2274.5606688000003</v>
      </c>
      <c r="J331" s="76"/>
      <c r="K331" s="28">
        <f t="shared" si="54"/>
        <v>21361.09</v>
      </c>
      <c r="L331" s="81">
        <f t="shared" si="55"/>
        <v>1.0000000626921155</v>
      </c>
      <c r="M331" s="27">
        <f t="shared" si="56"/>
        <v>5223.78</v>
      </c>
      <c r="N331" s="81">
        <f t="shared" si="57"/>
        <v>1.0000001738151294</v>
      </c>
      <c r="O331" s="27">
        <f t="shared" si="58"/>
        <v>13862.75</v>
      </c>
      <c r="P331" s="81">
        <f t="shared" si="59"/>
        <v>1.0000000793493418</v>
      </c>
      <c r="Q331" s="27">
        <f t="shared" si="60"/>
        <v>2274.56</v>
      </c>
      <c r="R331" s="82">
        <f t="shared" si="61"/>
        <v>0.99999970596519605</v>
      </c>
    </row>
    <row r="332" spans="1:18" s="4" customFormat="1" ht="39" customHeight="1" x14ac:dyDescent="0.25">
      <c r="A332" s="176" t="s">
        <v>1208</v>
      </c>
      <c r="B332" s="103" t="s">
        <v>1209</v>
      </c>
      <c r="C332" s="119"/>
      <c r="D332" s="115" t="s">
        <v>112</v>
      </c>
      <c r="E332" s="198"/>
      <c r="F332" s="170">
        <v>47729.942173605115</v>
      </c>
      <c r="G332" s="27">
        <v>4164.1315048051201</v>
      </c>
      <c r="H332" s="27">
        <v>41291.25</v>
      </c>
      <c r="I332" s="29">
        <v>2274.5606688000003</v>
      </c>
      <c r="J332" s="76"/>
      <c r="K332" s="28">
        <f t="shared" si="54"/>
        <v>47729.939999999995</v>
      </c>
      <c r="L332" s="81">
        <f t="shared" si="55"/>
        <v>0.99999995446034462</v>
      </c>
      <c r="M332" s="27">
        <f t="shared" si="56"/>
        <v>4164.13</v>
      </c>
      <c r="N332" s="81">
        <f t="shared" si="57"/>
        <v>0.99999963862689778</v>
      </c>
      <c r="O332" s="27">
        <f t="shared" si="58"/>
        <v>41291.25</v>
      </c>
      <c r="P332" s="81">
        <f t="shared" si="59"/>
        <v>1</v>
      </c>
      <c r="Q332" s="27">
        <f t="shared" si="60"/>
        <v>2274.56</v>
      </c>
      <c r="R332" s="82">
        <f t="shared" si="61"/>
        <v>0.99999970596519605</v>
      </c>
    </row>
    <row r="333" spans="1:18" s="4" customFormat="1" ht="109.5" customHeight="1" x14ac:dyDescent="0.25">
      <c r="A333" s="205" t="s">
        <v>388</v>
      </c>
      <c r="B333" s="103" t="s">
        <v>384</v>
      </c>
      <c r="C333" s="119" t="s">
        <v>1562</v>
      </c>
      <c r="D333" s="115" t="s">
        <v>114</v>
      </c>
      <c r="E333" s="198"/>
      <c r="F333" s="170">
        <v>19061.291564302213</v>
      </c>
      <c r="G333" s="27">
        <v>1664.63367328</v>
      </c>
      <c r="H333" s="27">
        <v>15122.097222222212</v>
      </c>
      <c r="I333" s="29">
        <v>2274.5606688000003</v>
      </c>
      <c r="J333" s="76"/>
      <c r="K333" s="28">
        <f t="shared" si="54"/>
        <v>19061.29</v>
      </c>
      <c r="L333" s="81">
        <f t="shared" si="55"/>
        <v>0.9999999179330421</v>
      </c>
      <c r="M333" s="27">
        <f t="shared" si="56"/>
        <v>1664.63</v>
      </c>
      <c r="N333" s="81">
        <f t="shared" si="57"/>
        <v>0.99999779334032535</v>
      </c>
      <c r="O333" s="27">
        <f t="shared" si="58"/>
        <v>15122.1</v>
      </c>
      <c r="P333" s="81">
        <f t="shared" si="59"/>
        <v>1.0000001836899834</v>
      </c>
      <c r="Q333" s="27">
        <f t="shared" si="60"/>
        <v>2274.56</v>
      </c>
      <c r="R333" s="82">
        <f t="shared" si="61"/>
        <v>0.99999970596519605</v>
      </c>
    </row>
    <row r="334" spans="1:18" s="4" customFormat="1" ht="56.1" customHeight="1" x14ac:dyDescent="0.25">
      <c r="A334" s="205" t="s">
        <v>389</v>
      </c>
      <c r="B334" s="103" t="s">
        <v>1708</v>
      </c>
      <c r="C334" s="119" t="s">
        <v>1709</v>
      </c>
      <c r="D334" s="115" t="s">
        <v>337</v>
      </c>
      <c r="E334" s="198" t="s">
        <v>1210</v>
      </c>
      <c r="F334" s="170">
        <v>44443.028736</v>
      </c>
      <c r="G334" s="27">
        <v>0</v>
      </c>
      <c r="H334" s="27">
        <v>0</v>
      </c>
      <c r="I334" s="29">
        <v>44443.028736</v>
      </c>
      <c r="J334" s="76"/>
      <c r="K334" s="28">
        <f t="shared" si="54"/>
        <v>44443.03</v>
      </c>
      <c r="L334" s="81">
        <f t="shared" si="55"/>
        <v>1.0000000284409059</v>
      </c>
      <c r="M334" s="27">
        <f t="shared" si="56"/>
        <v>0</v>
      </c>
      <c r="N334" s="81" t="e">
        <f t="shared" si="57"/>
        <v>#DIV/0!</v>
      </c>
      <c r="O334" s="27">
        <f t="shared" si="58"/>
        <v>0</v>
      </c>
      <c r="P334" s="81" t="e">
        <f t="shared" si="59"/>
        <v>#DIV/0!</v>
      </c>
      <c r="Q334" s="27">
        <f t="shared" si="60"/>
        <v>44443.03</v>
      </c>
      <c r="R334" s="82">
        <f t="shared" si="61"/>
        <v>1.0000000284409059</v>
      </c>
    </row>
    <row r="335" spans="1:18" s="4" customFormat="1" ht="118.5" customHeight="1" x14ac:dyDescent="0.25">
      <c r="A335" s="205" t="s">
        <v>390</v>
      </c>
      <c r="B335" s="103" t="s">
        <v>1710</v>
      </c>
      <c r="C335" s="119" t="s">
        <v>1711</v>
      </c>
      <c r="D335" s="115" t="s">
        <v>387</v>
      </c>
      <c r="E335" s="198" t="s">
        <v>1712</v>
      </c>
      <c r="F335" s="170">
        <v>1780.3105</v>
      </c>
      <c r="G335" s="27">
        <v>1259.92</v>
      </c>
      <c r="H335" s="27">
        <v>381.79050000000001</v>
      </c>
      <c r="I335" s="29">
        <v>138.6</v>
      </c>
      <c r="J335" s="76"/>
      <c r="K335" s="28">
        <f t="shared" si="54"/>
        <v>1780.31</v>
      </c>
      <c r="L335" s="81">
        <f t="shared" si="55"/>
        <v>0.99999971915011454</v>
      </c>
      <c r="M335" s="27">
        <f t="shared" si="56"/>
        <v>1259.92</v>
      </c>
      <c r="N335" s="81">
        <f t="shared" si="57"/>
        <v>1</v>
      </c>
      <c r="O335" s="27">
        <f t="shared" si="58"/>
        <v>381.79</v>
      </c>
      <c r="P335" s="81">
        <f t="shared" si="59"/>
        <v>0.99999869038124312</v>
      </c>
      <c r="Q335" s="27">
        <f t="shared" si="60"/>
        <v>138.6</v>
      </c>
      <c r="R335" s="82">
        <f t="shared" si="61"/>
        <v>1</v>
      </c>
    </row>
    <row r="336" spans="1:18" s="4" customFormat="1" ht="103.5" customHeight="1" x14ac:dyDescent="0.25">
      <c r="A336" s="205" t="s">
        <v>392</v>
      </c>
      <c r="B336" s="103" t="s">
        <v>1033</v>
      </c>
      <c r="C336" s="119" t="s">
        <v>1563</v>
      </c>
      <c r="D336" s="115" t="s">
        <v>387</v>
      </c>
      <c r="E336" s="198" t="s">
        <v>1713</v>
      </c>
      <c r="F336" s="170">
        <v>909.63591792149373</v>
      </c>
      <c r="G336" s="27">
        <v>176.85235233322703</v>
      </c>
      <c r="H336" s="27">
        <v>687.95892000000003</v>
      </c>
      <c r="I336" s="29">
        <v>44.824645588266705</v>
      </c>
      <c r="J336" s="76"/>
      <c r="K336" s="28">
        <f t="shared" si="54"/>
        <v>909.63000000000011</v>
      </c>
      <c r="L336" s="81">
        <f t="shared" si="55"/>
        <v>0.99999349418665529</v>
      </c>
      <c r="M336" s="27">
        <f t="shared" si="56"/>
        <v>176.85</v>
      </c>
      <c r="N336" s="81">
        <f t="shared" si="57"/>
        <v>0.99998669888641001</v>
      </c>
      <c r="O336" s="27">
        <f t="shared" si="58"/>
        <v>687.96</v>
      </c>
      <c r="P336" s="81">
        <f t="shared" si="59"/>
        <v>1.0000015698611773</v>
      </c>
      <c r="Q336" s="27">
        <f t="shared" si="60"/>
        <v>44.82</v>
      </c>
      <c r="R336" s="82">
        <f t="shared" si="61"/>
        <v>0.99989636084779399</v>
      </c>
    </row>
    <row r="337" spans="1:18" s="4" customFormat="1" ht="63.75" customHeight="1" x14ac:dyDescent="0.25">
      <c r="A337" s="205" t="s">
        <v>397</v>
      </c>
      <c r="B337" s="103" t="s">
        <v>1714</v>
      </c>
      <c r="C337" s="119" t="s">
        <v>1314</v>
      </c>
      <c r="D337" s="115" t="s">
        <v>112</v>
      </c>
      <c r="E337" s="214" t="s">
        <v>1315</v>
      </c>
      <c r="F337" s="170">
        <v>4176.7048120413765</v>
      </c>
      <c r="G337" s="27">
        <v>1824.5140751747138</v>
      </c>
      <c r="H337" s="27">
        <v>1974.261941666663</v>
      </c>
      <c r="I337" s="29">
        <v>377.92879519999997</v>
      </c>
      <c r="J337" s="76"/>
      <c r="K337" s="28">
        <f t="shared" si="54"/>
        <v>4176.7</v>
      </c>
      <c r="L337" s="81">
        <f t="shared" si="55"/>
        <v>0.99999884788569138</v>
      </c>
      <c r="M337" s="27">
        <f t="shared" si="56"/>
        <v>1824.51</v>
      </c>
      <c r="N337" s="81">
        <f t="shared" si="57"/>
        <v>0.9999977664328441</v>
      </c>
      <c r="O337" s="27">
        <f t="shared" si="58"/>
        <v>1974.26</v>
      </c>
      <c r="P337" s="81">
        <f t="shared" si="59"/>
        <v>0.99999901651010836</v>
      </c>
      <c r="Q337" s="27">
        <f t="shared" si="60"/>
        <v>377.93</v>
      </c>
      <c r="R337" s="82">
        <f t="shared" si="61"/>
        <v>1.0000031879021005</v>
      </c>
    </row>
    <row r="338" spans="1:18" s="4" customFormat="1" ht="90" customHeight="1" x14ac:dyDescent="0.25">
      <c r="A338" s="205" t="s">
        <v>400</v>
      </c>
      <c r="B338" s="103" t="s">
        <v>391</v>
      </c>
      <c r="C338" s="119" t="s">
        <v>1316</v>
      </c>
      <c r="D338" s="115" t="s">
        <v>112</v>
      </c>
      <c r="E338" s="198"/>
      <c r="F338" s="170">
        <v>6339.5001145772803</v>
      </c>
      <c r="G338" s="27">
        <v>3184.9499078409603</v>
      </c>
      <c r="H338" s="27">
        <v>2550.625</v>
      </c>
      <c r="I338" s="29">
        <v>603.92520673631998</v>
      </c>
      <c r="J338" s="76"/>
      <c r="K338" s="28">
        <f t="shared" si="54"/>
        <v>6339.51</v>
      </c>
      <c r="L338" s="81">
        <f t="shared" si="55"/>
        <v>1.0000015593378881</v>
      </c>
      <c r="M338" s="27">
        <f t="shared" si="56"/>
        <v>3184.95</v>
      </c>
      <c r="N338" s="81">
        <f t="shared" si="57"/>
        <v>1.0000000289357893</v>
      </c>
      <c r="O338" s="27">
        <f t="shared" si="58"/>
        <v>2550.63</v>
      </c>
      <c r="P338" s="81">
        <f t="shared" si="59"/>
        <v>1.0000019603038472</v>
      </c>
      <c r="Q338" s="27">
        <f t="shared" si="60"/>
        <v>603.92999999999995</v>
      </c>
      <c r="R338" s="82">
        <f t="shared" si="61"/>
        <v>1.0000079368498391</v>
      </c>
    </row>
    <row r="339" spans="1:18" s="4" customFormat="1" ht="56.1" customHeight="1" x14ac:dyDescent="0.25">
      <c r="A339" s="205" t="s">
        <v>402</v>
      </c>
      <c r="B339" s="103" t="s">
        <v>393</v>
      </c>
      <c r="C339" s="119" t="s">
        <v>1317</v>
      </c>
      <c r="D339" s="115"/>
      <c r="E339" s="198"/>
      <c r="F339" s="170"/>
      <c r="G339" s="27"/>
      <c r="H339" s="27"/>
      <c r="I339" s="29"/>
      <c r="J339" s="76"/>
      <c r="K339" s="28"/>
      <c r="L339" s="81"/>
      <c r="M339" s="27"/>
      <c r="N339" s="81"/>
      <c r="O339" s="27"/>
      <c r="P339" s="81"/>
      <c r="Q339" s="27"/>
      <c r="R339" s="82"/>
    </row>
    <row r="340" spans="1:18" s="4" customFormat="1" ht="39" customHeight="1" x14ac:dyDescent="0.25">
      <c r="A340" s="205" t="s">
        <v>1211</v>
      </c>
      <c r="B340" s="103" t="s">
        <v>394</v>
      </c>
      <c r="C340" s="119"/>
      <c r="D340" s="115" t="s">
        <v>395</v>
      </c>
      <c r="E340" s="214" t="s">
        <v>1318</v>
      </c>
      <c r="F340" s="170">
        <v>3571.0239078320001</v>
      </c>
      <c r="G340" s="27">
        <v>2650.681891832</v>
      </c>
      <c r="H340" s="27">
        <v>0</v>
      </c>
      <c r="I340" s="29">
        <v>920.34201600000006</v>
      </c>
      <c r="J340" s="76"/>
      <c r="K340" s="28">
        <f t="shared" si="54"/>
        <v>3571.02</v>
      </c>
      <c r="L340" s="81">
        <f t="shared" si="55"/>
        <v>0.9999989056830475</v>
      </c>
      <c r="M340" s="27">
        <f t="shared" si="56"/>
        <v>2650.68</v>
      </c>
      <c r="N340" s="81">
        <f t="shared" si="57"/>
        <v>0.99999928628478352</v>
      </c>
      <c r="O340" s="27">
        <f t="shared" si="58"/>
        <v>0</v>
      </c>
      <c r="P340" s="81" t="e">
        <f t="shared" si="59"/>
        <v>#DIV/0!</v>
      </c>
      <c r="Q340" s="27">
        <f t="shared" si="60"/>
        <v>920.34</v>
      </c>
      <c r="R340" s="82">
        <f t="shared" si="61"/>
        <v>0.99999780950998107</v>
      </c>
    </row>
    <row r="341" spans="1:18" s="4" customFormat="1" ht="39" customHeight="1" x14ac:dyDescent="0.25">
      <c r="A341" s="205" t="s">
        <v>1212</v>
      </c>
      <c r="B341" s="103" t="s">
        <v>396</v>
      </c>
      <c r="C341" s="119"/>
      <c r="D341" s="115" t="s">
        <v>395</v>
      </c>
      <c r="E341" s="214" t="s">
        <v>1318</v>
      </c>
      <c r="F341" s="170">
        <v>5394.6438217666637</v>
      </c>
      <c r="G341" s="27">
        <v>4474.3018057666632</v>
      </c>
      <c r="H341" s="27">
        <v>0</v>
      </c>
      <c r="I341" s="29">
        <v>920.34201600000006</v>
      </c>
      <c r="J341" s="76"/>
      <c r="K341" s="28">
        <f t="shared" si="54"/>
        <v>5394.64</v>
      </c>
      <c r="L341" s="81">
        <f t="shared" si="55"/>
        <v>0.99999929156274447</v>
      </c>
      <c r="M341" s="27">
        <f t="shared" si="56"/>
        <v>4474.3</v>
      </c>
      <c r="N341" s="81">
        <f t="shared" si="57"/>
        <v>0.99999959641375535</v>
      </c>
      <c r="O341" s="27">
        <f t="shared" si="58"/>
        <v>0</v>
      </c>
      <c r="P341" s="81" t="e">
        <f t="shared" si="59"/>
        <v>#DIV/0!</v>
      </c>
      <c r="Q341" s="27">
        <f t="shared" si="60"/>
        <v>920.34</v>
      </c>
      <c r="R341" s="82">
        <f t="shared" si="61"/>
        <v>0.99999780950998107</v>
      </c>
    </row>
    <row r="342" spans="1:18" s="4" customFormat="1" ht="138.94999999999999" customHeight="1" x14ac:dyDescent="0.25">
      <c r="A342" s="205" t="s">
        <v>403</v>
      </c>
      <c r="B342" s="105" t="s">
        <v>398</v>
      </c>
      <c r="C342" s="123" t="s">
        <v>1319</v>
      </c>
      <c r="D342" s="16" t="s">
        <v>399</v>
      </c>
      <c r="E342" s="198"/>
      <c r="F342" s="170">
        <v>30591.28774124938</v>
      </c>
      <c r="G342" s="27">
        <v>10405.498280742671</v>
      </c>
      <c r="H342" s="27">
        <v>17445.48541666671</v>
      </c>
      <c r="I342" s="29">
        <v>2740.3040438399998</v>
      </c>
      <c r="J342" s="76"/>
      <c r="K342" s="28">
        <f t="shared" si="54"/>
        <v>30591.29</v>
      </c>
      <c r="L342" s="81">
        <f t="shared" si="55"/>
        <v>1.0000000738364021</v>
      </c>
      <c r="M342" s="27">
        <f t="shared" si="56"/>
        <v>10405.5</v>
      </c>
      <c r="N342" s="81">
        <f t="shared" si="57"/>
        <v>1.000000165225853</v>
      </c>
      <c r="O342" s="27">
        <f t="shared" si="58"/>
        <v>17445.490000000002</v>
      </c>
      <c r="P342" s="81">
        <f t="shared" si="59"/>
        <v>1.0000002627231734</v>
      </c>
      <c r="Q342" s="27">
        <f t="shared" si="60"/>
        <v>2740.3</v>
      </c>
      <c r="R342" s="82">
        <f t="shared" si="61"/>
        <v>0.99999852430973535</v>
      </c>
    </row>
    <row r="343" spans="1:18" s="4" customFormat="1" ht="138.94999999999999" customHeight="1" x14ac:dyDescent="0.25">
      <c r="A343" s="205" t="s">
        <v>404</v>
      </c>
      <c r="B343" s="106" t="s">
        <v>401</v>
      </c>
      <c r="C343" s="119" t="s">
        <v>1320</v>
      </c>
      <c r="D343" s="16" t="s">
        <v>399</v>
      </c>
      <c r="E343" s="198"/>
      <c r="F343" s="170">
        <v>226500.51555689229</v>
      </c>
      <c r="G343" s="27">
        <v>113006.82573194866</v>
      </c>
      <c r="H343" s="27">
        <v>81747.234983333372</v>
      </c>
      <c r="I343" s="29">
        <v>31746.454841610241</v>
      </c>
      <c r="J343" s="76"/>
      <c r="K343" s="28">
        <f t="shared" si="54"/>
        <v>226500.51</v>
      </c>
      <c r="L343" s="81">
        <f t="shared" si="55"/>
        <v>0.99999997546631503</v>
      </c>
      <c r="M343" s="27">
        <f t="shared" si="56"/>
        <v>113006.83</v>
      </c>
      <c r="N343" s="81">
        <f t="shared" si="57"/>
        <v>1.0000000377680844</v>
      </c>
      <c r="O343" s="27">
        <f t="shared" si="58"/>
        <v>81747.23</v>
      </c>
      <c r="P343" s="81">
        <f t="shared" si="59"/>
        <v>0.99999993903973172</v>
      </c>
      <c r="Q343" s="27">
        <f t="shared" si="60"/>
        <v>31746.45</v>
      </c>
      <c r="R343" s="82">
        <f t="shared" si="61"/>
        <v>0.99999984749130999</v>
      </c>
    </row>
    <row r="344" spans="1:18" s="4" customFormat="1" ht="135.6" customHeight="1" x14ac:dyDescent="0.25">
      <c r="A344" s="205" t="s">
        <v>405</v>
      </c>
      <c r="B344" s="106" t="s">
        <v>1474</v>
      </c>
      <c r="C344" s="119" t="s">
        <v>1321</v>
      </c>
      <c r="D344" s="16" t="s">
        <v>399</v>
      </c>
      <c r="E344" s="198"/>
      <c r="F344" s="170">
        <v>215271.30321766558</v>
      </c>
      <c r="G344" s="27">
        <v>107173.41465480246</v>
      </c>
      <c r="H344" s="27">
        <v>77938.756463333382</v>
      </c>
      <c r="I344" s="29">
        <v>30159.132099529732</v>
      </c>
      <c r="J344" s="76"/>
      <c r="K344" s="28">
        <f t="shared" si="54"/>
        <v>215271.3</v>
      </c>
      <c r="L344" s="81">
        <f t="shared" si="55"/>
        <v>0.99999998505297483</v>
      </c>
      <c r="M344" s="27">
        <f t="shared" si="56"/>
        <v>107173.41</v>
      </c>
      <c r="N344" s="81">
        <f t="shared" si="57"/>
        <v>0.99999995656756413</v>
      </c>
      <c r="O344" s="27">
        <f t="shared" si="58"/>
        <v>77938.759999999995</v>
      </c>
      <c r="P344" s="81">
        <f t="shared" si="59"/>
        <v>1.0000000453775089</v>
      </c>
      <c r="Q344" s="27">
        <f t="shared" si="60"/>
        <v>30159.13</v>
      </c>
      <c r="R344" s="82">
        <f t="shared" si="61"/>
        <v>0.99999993038494195</v>
      </c>
    </row>
    <row r="345" spans="1:18" s="4" customFormat="1" ht="84.95" customHeight="1" x14ac:dyDescent="0.25">
      <c r="A345" s="205" t="s">
        <v>1213</v>
      </c>
      <c r="B345" s="106" t="s">
        <v>1715</v>
      </c>
      <c r="C345" s="119" t="s">
        <v>1322</v>
      </c>
      <c r="D345" s="16" t="s">
        <v>399</v>
      </c>
      <c r="E345" s="198"/>
      <c r="F345" s="170">
        <v>38550.248832841098</v>
      </c>
      <c r="G345" s="27">
        <v>12469.400332681102</v>
      </c>
      <c r="H345" s="27">
        <v>24217.875</v>
      </c>
      <c r="I345" s="29">
        <v>1862.97350016</v>
      </c>
      <c r="J345" s="76"/>
      <c r="K345" s="28">
        <f t="shared" si="54"/>
        <v>38550.25</v>
      </c>
      <c r="L345" s="81">
        <f t="shared" si="55"/>
        <v>1.0000000302763001</v>
      </c>
      <c r="M345" s="27">
        <f t="shared" si="56"/>
        <v>12469.4</v>
      </c>
      <c r="N345" s="81">
        <f t="shared" si="57"/>
        <v>0.99999997332020041</v>
      </c>
      <c r="O345" s="27">
        <f t="shared" si="58"/>
        <v>24217.88</v>
      </c>
      <c r="P345" s="81">
        <f t="shared" si="59"/>
        <v>1.0000002064590721</v>
      </c>
      <c r="Q345" s="27">
        <f t="shared" si="60"/>
        <v>1862.97</v>
      </c>
      <c r="R345" s="82">
        <f t="shared" si="61"/>
        <v>0.99999812119710796</v>
      </c>
    </row>
    <row r="346" spans="1:18" s="4" customFormat="1" ht="135" customHeight="1" x14ac:dyDescent="0.25">
      <c r="A346" s="205" t="s">
        <v>1214</v>
      </c>
      <c r="B346" s="103" t="s">
        <v>1323</v>
      </c>
      <c r="C346" s="119" t="s">
        <v>1324</v>
      </c>
      <c r="D346" s="115" t="s">
        <v>1215</v>
      </c>
      <c r="E346" s="198"/>
      <c r="F346" s="170">
        <v>307560.16690036439</v>
      </c>
      <c r="G346" s="27">
        <v>151766.91655703104</v>
      </c>
      <c r="H346" s="27">
        <v>107052.66458333338</v>
      </c>
      <c r="I346" s="29">
        <v>48740.585760000002</v>
      </c>
      <c r="J346" s="76"/>
      <c r="K346" s="28">
        <f t="shared" si="54"/>
        <v>307560.17000000004</v>
      </c>
      <c r="L346" s="81">
        <f t="shared" si="55"/>
        <v>1.0000000100781441</v>
      </c>
      <c r="M346" s="27">
        <f t="shared" si="56"/>
        <v>151766.92000000001</v>
      </c>
      <c r="N346" s="81">
        <f t="shared" si="57"/>
        <v>1.0000000226858992</v>
      </c>
      <c r="O346" s="27">
        <f t="shared" si="58"/>
        <v>107052.66</v>
      </c>
      <c r="P346" s="81">
        <f t="shared" si="59"/>
        <v>0.99999995718618129</v>
      </c>
      <c r="Q346" s="27">
        <f t="shared" si="60"/>
        <v>48740.59</v>
      </c>
      <c r="R346" s="82">
        <f t="shared" si="61"/>
        <v>1.0000000869911581</v>
      </c>
    </row>
    <row r="347" spans="1:18" s="4" customFormat="1" ht="132.6" customHeight="1" x14ac:dyDescent="0.25">
      <c r="A347" s="205" t="s">
        <v>1216</v>
      </c>
      <c r="B347" s="103" t="s">
        <v>1081</v>
      </c>
      <c r="C347" s="119" t="s">
        <v>1325</v>
      </c>
      <c r="D347" s="115" t="s">
        <v>1215</v>
      </c>
      <c r="E347" s="198"/>
      <c r="F347" s="170">
        <v>532116.39935752004</v>
      </c>
      <c r="G347" s="27">
        <v>188462.52580592001</v>
      </c>
      <c r="H347" s="27">
        <v>289121.92100000003</v>
      </c>
      <c r="I347" s="29">
        <v>54531.952551599999</v>
      </c>
      <c r="J347" s="76"/>
      <c r="K347" s="28">
        <f t="shared" si="54"/>
        <v>532116.39999999991</v>
      </c>
      <c r="L347" s="81">
        <f t="shared" si="55"/>
        <v>1.0000000012074048</v>
      </c>
      <c r="M347" s="27">
        <f t="shared" si="56"/>
        <v>188462.53</v>
      </c>
      <c r="N347" s="81">
        <f t="shared" si="57"/>
        <v>1.0000000222541854</v>
      </c>
      <c r="O347" s="27">
        <f t="shared" si="58"/>
        <v>289121.91999999998</v>
      </c>
      <c r="P347" s="81">
        <f t="shared" si="59"/>
        <v>0.99999999654125138</v>
      </c>
      <c r="Q347" s="27">
        <f t="shared" si="60"/>
        <v>54531.95</v>
      </c>
      <c r="R347" s="82">
        <f t="shared" si="61"/>
        <v>0.99999995320908419</v>
      </c>
    </row>
    <row r="348" spans="1:18" s="4" customFormat="1" ht="69" customHeight="1" x14ac:dyDescent="0.25">
      <c r="A348" s="205" t="s">
        <v>1217</v>
      </c>
      <c r="B348" s="103" t="s">
        <v>1716</v>
      </c>
      <c r="C348" s="119" t="s">
        <v>1326</v>
      </c>
      <c r="D348" s="115" t="s">
        <v>1034</v>
      </c>
      <c r="E348" s="198"/>
      <c r="F348" s="170">
        <v>2547.3958359373441</v>
      </c>
      <c r="G348" s="27">
        <v>744.68177588934395</v>
      </c>
      <c r="H348" s="27">
        <v>1582.2983000000002</v>
      </c>
      <c r="I348" s="29">
        <v>220.41576004800001</v>
      </c>
      <c r="J348" s="76"/>
      <c r="K348" s="28">
        <f t="shared" si="54"/>
        <v>2547.4</v>
      </c>
      <c r="L348" s="81">
        <f t="shared" si="55"/>
        <v>1.0000016346351035</v>
      </c>
      <c r="M348" s="27">
        <f t="shared" si="56"/>
        <v>744.68</v>
      </c>
      <c r="N348" s="81">
        <f t="shared" si="57"/>
        <v>0.99999761523727115</v>
      </c>
      <c r="O348" s="27">
        <f t="shared" si="58"/>
        <v>1582.3</v>
      </c>
      <c r="P348" s="81">
        <f t="shared" si="59"/>
        <v>1.0000010743865426</v>
      </c>
      <c r="Q348" s="27">
        <f t="shared" si="60"/>
        <v>220.42</v>
      </c>
      <c r="R348" s="82">
        <f t="shared" si="61"/>
        <v>1.0000192361562488</v>
      </c>
    </row>
    <row r="349" spans="1:18" s="4" customFormat="1" ht="247.5" customHeight="1" x14ac:dyDescent="0.25">
      <c r="A349" s="206" t="s">
        <v>1535</v>
      </c>
      <c r="B349" s="149" t="s">
        <v>1717</v>
      </c>
      <c r="C349" s="165"/>
      <c r="D349" s="158"/>
      <c r="E349" s="207"/>
      <c r="F349" s="170"/>
      <c r="G349" s="27"/>
      <c r="H349" s="27"/>
      <c r="I349" s="29"/>
      <c r="J349" s="76"/>
      <c r="K349" s="28"/>
      <c r="L349" s="81"/>
      <c r="M349" s="27"/>
      <c r="N349" s="81"/>
      <c r="O349" s="27"/>
      <c r="P349" s="81"/>
      <c r="Q349" s="27"/>
      <c r="R349" s="82"/>
    </row>
    <row r="350" spans="1:18" s="4" customFormat="1" ht="54" customHeight="1" x14ac:dyDescent="0.25">
      <c r="A350" s="208" t="s">
        <v>1218</v>
      </c>
      <c r="B350" s="107"/>
      <c r="C350" s="128"/>
      <c r="D350" s="17"/>
      <c r="E350" s="209"/>
      <c r="F350" s="170"/>
      <c r="G350" s="27"/>
      <c r="H350" s="27"/>
      <c r="I350" s="29"/>
      <c r="J350" s="76"/>
      <c r="K350" s="28"/>
      <c r="L350" s="81"/>
      <c r="M350" s="27"/>
      <c r="N350" s="81"/>
      <c r="O350" s="27"/>
      <c r="P350" s="81"/>
      <c r="Q350" s="27"/>
      <c r="R350" s="82"/>
    </row>
    <row r="351" spans="1:18" s="4" customFormat="1" ht="33" customHeight="1" x14ac:dyDescent="0.25">
      <c r="A351" s="210" t="s">
        <v>1449</v>
      </c>
      <c r="B351" s="108"/>
      <c r="C351" s="120"/>
      <c r="D351" s="17"/>
      <c r="E351" s="211"/>
      <c r="F351" s="170"/>
      <c r="G351" s="27"/>
      <c r="H351" s="27"/>
      <c r="I351" s="29"/>
      <c r="J351" s="76"/>
      <c r="K351" s="28"/>
      <c r="L351" s="81"/>
      <c r="M351" s="27"/>
      <c r="N351" s="81"/>
      <c r="O351" s="27"/>
      <c r="P351" s="81"/>
      <c r="Q351" s="27"/>
      <c r="R351" s="82"/>
    </row>
    <row r="352" spans="1:18" s="4" customFormat="1" ht="69.75" customHeight="1" x14ac:dyDescent="0.25">
      <c r="A352" s="176" t="s">
        <v>406</v>
      </c>
      <c r="B352" s="109" t="s">
        <v>1718</v>
      </c>
      <c r="C352" s="129" t="s">
        <v>1719</v>
      </c>
      <c r="D352" s="14" t="s">
        <v>387</v>
      </c>
      <c r="E352" s="198" t="s">
        <v>999</v>
      </c>
      <c r="F352" s="170">
        <v>195.88596904640653</v>
      </c>
      <c r="G352" s="27">
        <v>96.280147583692795</v>
      </c>
      <c r="H352" s="27">
        <v>84.113149354886531</v>
      </c>
      <c r="I352" s="29">
        <v>15.492672107827202</v>
      </c>
      <c r="J352" s="76"/>
      <c r="K352" s="28">
        <f t="shared" si="54"/>
        <v>195.88</v>
      </c>
      <c r="L352" s="81">
        <f t="shared" ref="L352:L358" si="62">K352/F352</f>
        <v>0.99996952795324956</v>
      </c>
      <c r="M352" s="27">
        <f t="shared" si="56"/>
        <v>96.28</v>
      </c>
      <c r="N352" s="81">
        <f t="shared" si="57"/>
        <v>0.99999846714305596</v>
      </c>
      <c r="O352" s="27">
        <f t="shared" si="58"/>
        <v>84.11</v>
      </c>
      <c r="P352" s="81">
        <f t="shared" si="59"/>
        <v>0.99996255811474566</v>
      </c>
      <c r="Q352" s="27">
        <f t="shared" si="60"/>
        <v>15.49</v>
      </c>
      <c r="R352" s="82">
        <f t="shared" si="61"/>
        <v>0.99982752440582201</v>
      </c>
    </row>
    <row r="353" spans="1:18" s="4" customFormat="1" ht="80.45" customHeight="1" x14ac:dyDescent="0.25">
      <c r="A353" s="176" t="s">
        <v>407</v>
      </c>
      <c r="B353" s="109" t="s">
        <v>408</v>
      </c>
      <c r="C353" s="129" t="s">
        <v>1328</v>
      </c>
      <c r="D353" s="14" t="s">
        <v>387</v>
      </c>
      <c r="E353" s="198" t="s">
        <v>999</v>
      </c>
      <c r="F353" s="170">
        <v>349.1184171480283</v>
      </c>
      <c r="G353" s="27">
        <v>107.30336038656</v>
      </c>
      <c r="H353" s="27">
        <v>220.92124293746826</v>
      </c>
      <c r="I353" s="29">
        <v>20.893813824000002</v>
      </c>
      <c r="J353" s="76"/>
      <c r="K353" s="28">
        <f t="shared" si="54"/>
        <v>349.10999999999996</v>
      </c>
      <c r="L353" s="81">
        <f t="shared" si="62"/>
        <v>0.99997589027786871</v>
      </c>
      <c r="M353" s="27">
        <f t="shared" si="56"/>
        <v>107.3</v>
      </c>
      <c r="N353" s="81">
        <f t="shared" si="57"/>
        <v>0.99996868330546318</v>
      </c>
      <c r="O353" s="27">
        <f t="shared" si="58"/>
        <v>220.92</v>
      </c>
      <c r="P353" s="81">
        <f t="shared" si="59"/>
        <v>0.99999437384358447</v>
      </c>
      <c r="Q353" s="27">
        <f t="shared" si="60"/>
        <v>20.89</v>
      </c>
      <c r="R353" s="82">
        <f t="shared" si="61"/>
        <v>0.99981746635477242</v>
      </c>
    </row>
    <row r="354" spans="1:18" s="4" customFormat="1" ht="81.95" customHeight="1" x14ac:dyDescent="0.25">
      <c r="A354" s="176" t="s">
        <v>409</v>
      </c>
      <c r="B354" s="103" t="s">
        <v>1720</v>
      </c>
      <c r="C354" s="129" t="s">
        <v>1329</v>
      </c>
      <c r="D354" s="115" t="s">
        <v>387</v>
      </c>
      <c r="E354" s="214" t="s">
        <v>1493</v>
      </c>
      <c r="F354" s="170">
        <v>527.48583155576398</v>
      </c>
      <c r="G354" s="27">
        <v>107.91109784083201</v>
      </c>
      <c r="H354" s="27">
        <v>378.8953866262919</v>
      </c>
      <c r="I354" s="29">
        <v>40.679347088640007</v>
      </c>
      <c r="J354" s="76"/>
      <c r="K354" s="28">
        <f t="shared" si="54"/>
        <v>527.4899999999999</v>
      </c>
      <c r="L354" s="81">
        <f t="shared" si="62"/>
        <v>1.0000079024762119</v>
      </c>
      <c r="M354" s="27">
        <f t="shared" si="56"/>
        <v>107.91</v>
      </c>
      <c r="N354" s="81">
        <f t="shared" si="57"/>
        <v>0.99998982643255441</v>
      </c>
      <c r="O354" s="27">
        <f t="shared" si="58"/>
        <v>378.9</v>
      </c>
      <c r="P354" s="81">
        <f t="shared" si="59"/>
        <v>1.0000121758508309</v>
      </c>
      <c r="Q354" s="27">
        <f t="shared" si="60"/>
        <v>40.68</v>
      </c>
      <c r="R354" s="82">
        <f t="shared" si="61"/>
        <v>1.0000160501927076</v>
      </c>
    </row>
    <row r="355" spans="1:18" s="4" customFormat="1" ht="66" customHeight="1" x14ac:dyDescent="0.25">
      <c r="A355" s="176" t="s">
        <v>410</v>
      </c>
      <c r="B355" s="109" t="s">
        <v>411</v>
      </c>
      <c r="C355" s="119" t="s">
        <v>1330</v>
      </c>
      <c r="D355" s="14" t="s">
        <v>387</v>
      </c>
      <c r="E355" s="191" t="s">
        <v>1000</v>
      </c>
      <c r="F355" s="170">
        <v>300.60104193580793</v>
      </c>
      <c r="G355" s="27">
        <v>82.656711685141303</v>
      </c>
      <c r="H355" s="27">
        <v>189.07266666666666</v>
      </c>
      <c r="I355" s="29">
        <v>28.871663584</v>
      </c>
      <c r="J355" s="76"/>
      <c r="K355" s="28">
        <f t="shared" si="54"/>
        <v>300.60000000000002</v>
      </c>
      <c r="L355" s="81">
        <f t="shared" si="62"/>
        <v>0.99999653382502873</v>
      </c>
      <c r="M355" s="27">
        <f t="shared" si="56"/>
        <v>82.66</v>
      </c>
      <c r="N355" s="81">
        <f t="shared" si="57"/>
        <v>1.0000397827930927</v>
      </c>
      <c r="O355" s="27">
        <f t="shared" si="58"/>
        <v>189.07</v>
      </c>
      <c r="P355" s="81">
        <f t="shared" si="59"/>
        <v>0.99998589607523036</v>
      </c>
      <c r="Q355" s="27">
        <f t="shared" si="60"/>
        <v>28.87</v>
      </c>
      <c r="R355" s="82">
        <f t="shared" si="61"/>
        <v>0.9999423800434929</v>
      </c>
    </row>
    <row r="356" spans="1:18" s="4" customFormat="1" ht="68.099999999999994" customHeight="1" x14ac:dyDescent="0.25">
      <c r="A356" s="176" t="s">
        <v>412</v>
      </c>
      <c r="B356" s="103" t="s">
        <v>413</v>
      </c>
      <c r="C356" s="130" t="s">
        <v>1331</v>
      </c>
      <c r="D356" s="14" t="s">
        <v>387</v>
      </c>
      <c r="E356" s="212"/>
      <c r="F356" s="170">
        <v>631.03694708575961</v>
      </c>
      <c r="G356" s="27">
        <v>160.52905057781297</v>
      </c>
      <c r="H356" s="27">
        <v>420.92666666666668</v>
      </c>
      <c r="I356" s="29">
        <v>49.581229841279999</v>
      </c>
      <c r="J356" s="76"/>
      <c r="K356" s="28">
        <f t="shared" si="54"/>
        <v>631.04000000000008</v>
      </c>
      <c r="L356" s="81">
        <f t="shared" si="62"/>
        <v>1.0000048379326354</v>
      </c>
      <c r="M356" s="27">
        <f t="shared" si="56"/>
        <v>160.53</v>
      </c>
      <c r="N356" s="81">
        <f t="shared" si="57"/>
        <v>1.0000059143325375</v>
      </c>
      <c r="O356" s="27">
        <f t="shared" si="58"/>
        <v>420.93</v>
      </c>
      <c r="P356" s="81">
        <f t="shared" si="59"/>
        <v>1.0000079190357782</v>
      </c>
      <c r="Q356" s="27">
        <f t="shared" si="60"/>
        <v>49.58</v>
      </c>
      <c r="R356" s="82">
        <f t="shared" si="61"/>
        <v>0.99997519542609292</v>
      </c>
    </row>
    <row r="357" spans="1:18" s="4" customFormat="1" ht="58.5" customHeight="1" x14ac:dyDescent="0.25">
      <c r="A357" s="176" t="s">
        <v>414</v>
      </c>
      <c r="B357" s="109" t="s">
        <v>1084</v>
      </c>
      <c r="C357" s="119" t="s">
        <v>1332</v>
      </c>
      <c r="D357" s="14" t="s">
        <v>476</v>
      </c>
      <c r="E357" s="233" t="s">
        <v>1475</v>
      </c>
      <c r="F357" s="170">
        <v>1104.2566317879605</v>
      </c>
      <c r="G357" s="27">
        <v>934.94087271638705</v>
      </c>
      <c r="H357" s="27">
        <v>60.212083333333339</v>
      </c>
      <c r="I357" s="29">
        <v>109.10367573824</v>
      </c>
      <c r="J357" s="76"/>
      <c r="K357" s="28">
        <f t="shared" si="54"/>
        <v>1104.25</v>
      </c>
      <c r="L357" s="81">
        <f t="shared" si="62"/>
        <v>0.99999399434174119</v>
      </c>
      <c r="M357" s="27">
        <f t="shared" si="56"/>
        <v>934.94</v>
      </c>
      <c r="N357" s="81">
        <f t="shared" si="57"/>
        <v>0.99999906655446091</v>
      </c>
      <c r="O357" s="27">
        <f t="shared" si="58"/>
        <v>60.21</v>
      </c>
      <c r="P357" s="81">
        <f t="shared" si="59"/>
        <v>0.99996540007888768</v>
      </c>
      <c r="Q357" s="27">
        <f t="shared" si="60"/>
        <v>109.1</v>
      </c>
      <c r="R357" s="82">
        <f t="shared" si="61"/>
        <v>0.99996630967549782</v>
      </c>
    </row>
    <row r="358" spans="1:18" s="4" customFormat="1" ht="86.1" customHeight="1" x14ac:dyDescent="0.25">
      <c r="A358" s="176" t="s">
        <v>415</v>
      </c>
      <c r="B358" s="103" t="s">
        <v>416</v>
      </c>
      <c r="C358" s="119" t="s">
        <v>1721</v>
      </c>
      <c r="D358" s="115" t="s">
        <v>417</v>
      </c>
      <c r="E358" s="178"/>
      <c r="F358" s="170">
        <v>1002.4503681868799</v>
      </c>
      <c r="G358" s="27">
        <v>224.13774723968001</v>
      </c>
      <c r="H358" s="27">
        <v>704.49479999999994</v>
      </c>
      <c r="I358" s="29">
        <v>73.817820947199991</v>
      </c>
      <c r="J358" s="76"/>
      <c r="K358" s="28">
        <f t="shared" si="54"/>
        <v>1002.45</v>
      </c>
      <c r="L358" s="81">
        <f t="shared" si="62"/>
        <v>0.99999963271310821</v>
      </c>
      <c r="M358" s="27">
        <f t="shared" si="56"/>
        <v>224.14</v>
      </c>
      <c r="N358" s="81">
        <f t="shared" si="57"/>
        <v>1.000010050785054</v>
      </c>
      <c r="O358" s="27">
        <f t="shared" si="58"/>
        <v>704.49</v>
      </c>
      <c r="P358" s="81">
        <f t="shared" si="59"/>
        <v>0.99999318660691328</v>
      </c>
      <c r="Q358" s="27">
        <f t="shared" si="60"/>
        <v>73.819999999999993</v>
      </c>
      <c r="R358" s="82">
        <f t="shared" si="61"/>
        <v>1.0000295193324868</v>
      </c>
    </row>
    <row r="359" spans="1:18" s="4" customFormat="1" ht="105.6" customHeight="1" x14ac:dyDescent="0.25">
      <c r="A359" s="176" t="s">
        <v>418</v>
      </c>
      <c r="B359" s="103" t="s">
        <v>1722</v>
      </c>
      <c r="C359" s="119" t="s">
        <v>1723</v>
      </c>
      <c r="D359" s="115"/>
      <c r="E359" s="198"/>
      <c r="F359" s="170"/>
      <c r="G359" s="27"/>
      <c r="H359" s="27"/>
      <c r="I359" s="29"/>
      <c r="J359" s="76"/>
      <c r="K359" s="28"/>
      <c r="L359" s="81"/>
      <c r="M359" s="27"/>
      <c r="N359" s="81"/>
      <c r="O359" s="27"/>
      <c r="P359" s="81"/>
      <c r="Q359" s="27"/>
      <c r="R359" s="82"/>
    </row>
    <row r="360" spans="1:18" s="4" customFormat="1" ht="39" customHeight="1" x14ac:dyDescent="0.25">
      <c r="A360" s="176" t="s">
        <v>419</v>
      </c>
      <c r="B360" s="103" t="s">
        <v>420</v>
      </c>
      <c r="C360" s="119"/>
      <c r="D360" s="115" t="s">
        <v>387</v>
      </c>
      <c r="E360" s="214" t="s">
        <v>1001</v>
      </c>
      <c r="F360" s="170">
        <v>237.76019379778688</v>
      </c>
      <c r="G360" s="27">
        <v>143.61845422962688</v>
      </c>
      <c r="H360" s="27">
        <v>78.043836332000012</v>
      </c>
      <c r="I360" s="29">
        <v>16.097903236160001</v>
      </c>
      <c r="J360" s="76"/>
      <c r="K360" s="28">
        <f t="shared" si="54"/>
        <v>237.76000000000002</v>
      </c>
      <c r="L360" s="81">
        <f t="shared" ref="L360:L365" si="63">K360/F360</f>
        <v>0.99999918490230111</v>
      </c>
      <c r="M360" s="27">
        <f t="shared" si="56"/>
        <v>143.62</v>
      </c>
      <c r="N360" s="81">
        <f t="shared" si="57"/>
        <v>1.0000107630344681</v>
      </c>
      <c r="O360" s="27">
        <f t="shared" si="58"/>
        <v>78.040000000000006</v>
      </c>
      <c r="P360" s="81">
        <f t="shared" si="59"/>
        <v>0.99995084388235755</v>
      </c>
      <c r="Q360" s="27">
        <f t="shared" si="60"/>
        <v>16.100000000000001</v>
      </c>
      <c r="R360" s="82">
        <f t="shared" si="61"/>
        <v>1.0001302507419283</v>
      </c>
    </row>
    <row r="361" spans="1:18" s="4" customFormat="1" ht="39" customHeight="1" x14ac:dyDescent="0.25">
      <c r="A361" s="176" t="s">
        <v>421</v>
      </c>
      <c r="B361" s="103" t="s">
        <v>422</v>
      </c>
      <c r="C361" s="119"/>
      <c r="D361" s="115" t="s">
        <v>387</v>
      </c>
      <c r="E361" s="214" t="s">
        <v>1001</v>
      </c>
      <c r="F361" s="170">
        <v>257.69168081020325</v>
      </c>
      <c r="G361" s="27">
        <v>155.1257707590832</v>
      </c>
      <c r="H361" s="27">
        <v>85.079045702000016</v>
      </c>
      <c r="I361" s="29">
        <v>17.486864349120001</v>
      </c>
      <c r="J361" s="76"/>
      <c r="K361" s="28">
        <f t="shared" si="54"/>
        <v>257.7</v>
      </c>
      <c r="L361" s="81">
        <f t="shared" si="63"/>
        <v>1.0000322835016271</v>
      </c>
      <c r="M361" s="27">
        <f t="shared" si="56"/>
        <v>155.13</v>
      </c>
      <c r="N361" s="81">
        <f t="shared" si="57"/>
        <v>1.0000272633031644</v>
      </c>
      <c r="O361" s="27">
        <f t="shared" si="58"/>
        <v>85.08</v>
      </c>
      <c r="P361" s="81">
        <f t="shared" si="59"/>
        <v>1.0000112166044191</v>
      </c>
      <c r="Q361" s="27">
        <f t="shared" si="60"/>
        <v>17.489999999999998</v>
      </c>
      <c r="R361" s="82">
        <f t="shared" si="61"/>
        <v>1.0001793146454043</v>
      </c>
    </row>
    <row r="362" spans="1:18" s="4" customFormat="1" ht="39" customHeight="1" x14ac:dyDescent="0.25">
      <c r="A362" s="176" t="s">
        <v>423</v>
      </c>
      <c r="B362" s="103" t="s">
        <v>424</v>
      </c>
      <c r="C362" s="119"/>
      <c r="D362" s="115" t="s">
        <v>387</v>
      </c>
      <c r="E362" s="214" t="s">
        <v>1001</v>
      </c>
      <c r="F362" s="170">
        <v>272.31912326080834</v>
      </c>
      <c r="G362" s="27">
        <v>166.54990568480832</v>
      </c>
      <c r="H362" s="27">
        <v>86.456415584000013</v>
      </c>
      <c r="I362" s="29">
        <v>19.312801992000001</v>
      </c>
      <c r="J362" s="76"/>
      <c r="K362" s="28">
        <f t="shared" si="54"/>
        <v>272.32</v>
      </c>
      <c r="L362" s="81">
        <f t="shared" si="63"/>
        <v>1.0000032195285486</v>
      </c>
      <c r="M362" s="27">
        <f t="shared" si="56"/>
        <v>166.55</v>
      </c>
      <c r="N362" s="81">
        <f t="shared" si="57"/>
        <v>1.0000005662878722</v>
      </c>
      <c r="O362" s="27">
        <f t="shared" si="58"/>
        <v>86.46</v>
      </c>
      <c r="P362" s="81">
        <f t="shared" si="59"/>
        <v>1.0000414592251572</v>
      </c>
      <c r="Q362" s="27">
        <f t="shared" si="60"/>
        <v>19.309999999999999</v>
      </c>
      <c r="R362" s="82">
        <f t="shared" si="61"/>
        <v>0.99985491530430626</v>
      </c>
    </row>
    <row r="363" spans="1:18" s="4" customFormat="1" ht="39" customHeight="1" x14ac:dyDescent="0.25">
      <c r="A363" s="176" t="s">
        <v>425</v>
      </c>
      <c r="B363" s="103" t="s">
        <v>426</v>
      </c>
      <c r="C363" s="119"/>
      <c r="D363" s="115" t="s">
        <v>387</v>
      </c>
      <c r="E363" s="214" t="s">
        <v>1001</v>
      </c>
      <c r="F363" s="170">
        <v>303.10421707565939</v>
      </c>
      <c r="G363" s="27">
        <v>184.20201999165937</v>
      </c>
      <c r="H363" s="27">
        <v>97.248449396000012</v>
      </c>
      <c r="I363" s="29">
        <v>21.653747687999999</v>
      </c>
      <c r="J363" s="76"/>
      <c r="K363" s="28">
        <f t="shared" si="54"/>
        <v>303.09999999999997</v>
      </c>
      <c r="L363" s="81">
        <f t="shared" si="63"/>
        <v>0.99998608704392133</v>
      </c>
      <c r="M363" s="27">
        <f t="shared" si="56"/>
        <v>184.2</v>
      </c>
      <c r="N363" s="81">
        <f t="shared" si="57"/>
        <v>0.9999890338246048</v>
      </c>
      <c r="O363" s="27">
        <f t="shared" si="58"/>
        <v>97.25</v>
      </c>
      <c r="P363" s="81">
        <f t="shared" si="59"/>
        <v>1.0000159447683703</v>
      </c>
      <c r="Q363" s="27">
        <f t="shared" si="60"/>
        <v>21.65</v>
      </c>
      <c r="R363" s="82">
        <f t="shared" si="61"/>
        <v>0.99982692658776673</v>
      </c>
    </row>
    <row r="364" spans="1:18" s="4" customFormat="1" ht="39" customHeight="1" x14ac:dyDescent="0.25">
      <c r="A364" s="176" t="s">
        <v>427</v>
      </c>
      <c r="B364" s="103" t="s">
        <v>428</v>
      </c>
      <c r="C364" s="119"/>
      <c r="D364" s="115" t="s">
        <v>387</v>
      </c>
      <c r="E364" s="214" t="s">
        <v>1001</v>
      </c>
      <c r="F364" s="170">
        <v>350.93364208894315</v>
      </c>
      <c r="G364" s="27">
        <v>204.76096199970644</v>
      </c>
      <c r="H364" s="27">
        <v>121.34304940699668</v>
      </c>
      <c r="I364" s="29">
        <v>24.829630682240001</v>
      </c>
      <c r="J364" s="76"/>
      <c r="K364" s="28">
        <f t="shared" si="54"/>
        <v>350.93</v>
      </c>
      <c r="L364" s="81">
        <f t="shared" si="63"/>
        <v>0.9999896217161699</v>
      </c>
      <c r="M364" s="27">
        <f t="shared" si="56"/>
        <v>204.76</v>
      </c>
      <c r="N364" s="81">
        <f t="shared" si="57"/>
        <v>0.99999530184026753</v>
      </c>
      <c r="O364" s="27">
        <f t="shared" si="58"/>
        <v>121.34</v>
      </c>
      <c r="P364" s="81">
        <f t="shared" si="59"/>
        <v>0.99997486953713799</v>
      </c>
      <c r="Q364" s="27">
        <f t="shared" si="60"/>
        <v>24.83</v>
      </c>
      <c r="R364" s="82">
        <f t="shared" si="61"/>
        <v>1.0000148740738324</v>
      </c>
    </row>
    <row r="365" spans="1:18" s="4" customFormat="1" ht="78" customHeight="1" x14ac:dyDescent="0.25">
      <c r="A365" s="176" t="s">
        <v>1510</v>
      </c>
      <c r="B365" s="103" t="s">
        <v>1511</v>
      </c>
      <c r="C365" s="119" t="s">
        <v>1512</v>
      </c>
      <c r="D365" s="115" t="s">
        <v>387</v>
      </c>
      <c r="E365" s="214" t="s">
        <v>1860</v>
      </c>
      <c r="F365" s="170">
        <v>386.41</v>
      </c>
      <c r="G365" s="27">
        <v>323.37</v>
      </c>
      <c r="H365" s="27">
        <v>27.44</v>
      </c>
      <c r="I365" s="29">
        <v>35.6</v>
      </c>
      <c r="J365" s="76"/>
      <c r="K365" s="28">
        <f t="shared" ref="K365" si="64">SUM(M365,O365,Q365)</f>
        <v>386.41</v>
      </c>
      <c r="L365" s="81">
        <f t="shared" si="63"/>
        <v>1</v>
      </c>
      <c r="M365" s="27">
        <f t="shared" ref="M365" si="65">ROUND(G365-(G365*$M$6*$F$6),2)</f>
        <v>323.37</v>
      </c>
      <c r="N365" s="81">
        <f t="shared" ref="N365" si="66">M365/G365</f>
        <v>1</v>
      </c>
      <c r="O365" s="27">
        <f t="shared" ref="O365" si="67">ROUND(H365-(H365*$O$6*$F$6),2)</f>
        <v>27.44</v>
      </c>
      <c r="P365" s="81">
        <f t="shared" ref="P365" si="68">O365/H365</f>
        <v>1</v>
      </c>
      <c r="Q365" s="27">
        <f t="shared" ref="Q365" si="69">ROUND((I365-(I365*$Q$6*$F$6)),2)</f>
        <v>35.6</v>
      </c>
      <c r="R365" s="82">
        <f t="shared" ref="R365" si="70">Q365/I365</f>
        <v>1</v>
      </c>
    </row>
    <row r="366" spans="1:18" s="4" customFormat="1" ht="102" customHeight="1" x14ac:dyDescent="0.25">
      <c r="A366" s="176" t="s">
        <v>429</v>
      </c>
      <c r="B366" s="103" t="s">
        <v>1035</v>
      </c>
      <c r="C366" s="119" t="s">
        <v>1724</v>
      </c>
      <c r="D366" s="115"/>
      <c r="E366" s="214" t="s">
        <v>1513</v>
      </c>
      <c r="F366" s="170"/>
      <c r="G366" s="27"/>
      <c r="H366" s="27"/>
      <c r="I366" s="29"/>
      <c r="J366" s="76"/>
      <c r="K366" s="28"/>
      <c r="L366" s="81"/>
      <c r="M366" s="27"/>
      <c r="N366" s="81"/>
      <c r="O366" s="27"/>
      <c r="P366" s="81"/>
      <c r="Q366" s="27"/>
      <c r="R366" s="82"/>
    </row>
    <row r="367" spans="1:18" s="4" customFormat="1" ht="39" customHeight="1" x14ac:dyDescent="0.25">
      <c r="A367" s="176" t="s">
        <v>430</v>
      </c>
      <c r="B367" s="103" t="s">
        <v>431</v>
      </c>
      <c r="C367" s="119"/>
      <c r="D367" s="115" t="s">
        <v>387</v>
      </c>
      <c r="E367" s="198"/>
      <c r="F367" s="170">
        <v>121.15151224280932</v>
      </c>
      <c r="G367" s="27">
        <v>83.578209503782119</v>
      </c>
      <c r="H367" s="27">
        <v>27.082655082000002</v>
      </c>
      <c r="I367" s="29">
        <v>10.4906476570272</v>
      </c>
      <c r="J367" s="76"/>
      <c r="K367" s="28">
        <f t="shared" si="54"/>
        <v>121.14999999999999</v>
      </c>
      <c r="L367" s="81">
        <f t="shared" ref="L367:L398" si="71">K367/F367</f>
        <v>0.99998751775540118</v>
      </c>
      <c r="M367" s="27">
        <f t="shared" si="56"/>
        <v>83.58</v>
      </c>
      <c r="N367" s="81">
        <f t="shared" si="57"/>
        <v>1.0000214230028199</v>
      </c>
      <c r="O367" s="27">
        <f t="shared" si="58"/>
        <v>27.08</v>
      </c>
      <c r="P367" s="81">
        <f t="shared" si="59"/>
        <v>0.9999019637479426</v>
      </c>
      <c r="Q367" s="27">
        <f t="shared" si="60"/>
        <v>10.49</v>
      </c>
      <c r="R367" s="82">
        <f t="shared" si="61"/>
        <v>0.99993826338960434</v>
      </c>
    </row>
    <row r="368" spans="1:18" s="4" customFormat="1" ht="39" customHeight="1" x14ac:dyDescent="0.25">
      <c r="A368" s="176" t="s">
        <v>432</v>
      </c>
      <c r="B368" s="103" t="s">
        <v>433</v>
      </c>
      <c r="C368" s="119"/>
      <c r="D368" s="115" t="s">
        <v>387</v>
      </c>
      <c r="E368" s="198"/>
      <c r="F368" s="170">
        <v>130.8160573480028</v>
      </c>
      <c r="G368" s="27">
        <v>85.992054782086001</v>
      </c>
      <c r="H368" s="27">
        <v>34.117864451999999</v>
      </c>
      <c r="I368" s="29">
        <v>10.706138113916799</v>
      </c>
      <c r="J368" s="76"/>
      <c r="K368" s="28">
        <f t="shared" si="54"/>
        <v>130.82</v>
      </c>
      <c r="L368" s="81">
        <f t="shared" si="71"/>
        <v>1.0000301388994373</v>
      </c>
      <c r="M368" s="27">
        <f t="shared" si="56"/>
        <v>85.99</v>
      </c>
      <c r="N368" s="81">
        <f t="shared" si="57"/>
        <v>0.9999761049774748</v>
      </c>
      <c r="O368" s="27">
        <f t="shared" si="58"/>
        <v>34.119999999999997</v>
      </c>
      <c r="P368" s="81">
        <f t="shared" si="59"/>
        <v>1.0000625932494398</v>
      </c>
      <c r="Q368" s="27">
        <f t="shared" si="60"/>
        <v>10.71</v>
      </c>
      <c r="R368" s="82">
        <f t="shared" si="61"/>
        <v>1.0003607170057129</v>
      </c>
    </row>
    <row r="369" spans="1:18" s="4" customFormat="1" ht="39" customHeight="1" x14ac:dyDescent="0.25">
      <c r="A369" s="176" t="s">
        <v>434</v>
      </c>
      <c r="B369" s="103" t="s">
        <v>435</v>
      </c>
      <c r="C369" s="119"/>
      <c r="D369" s="115" t="s">
        <v>387</v>
      </c>
      <c r="E369" s="198"/>
      <c r="F369" s="170">
        <v>135.08936307475597</v>
      </c>
      <c r="G369" s="27">
        <v>88.47561499041997</v>
      </c>
      <c r="H369" s="27">
        <v>35.495234334000003</v>
      </c>
      <c r="I369" s="29">
        <v>11.118513750336</v>
      </c>
      <c r="J369" s="76"/>
      <c r="K369" s="28">
        <f t="shared" si="54"/>
        <v>135.1</v>
      </c>
      <c r="L369" s="81">
        <f t="shared" si="71"/>
        <v>1.0000787399170588</v>
      </c>
      <c r="M369" s="27">
        <f t="shared" si="56"/>
        <v>88.48</v>
      </c>
      <c r="N369" s="81">
        <f t="shared" si="57"/>
        <v>1.0000495617869456</v>
      </c>
      <c r="O369" s="27">
        <f t="shared" si="58"/>
        <v>35.5</v>
      </c>
      <c r="P369" s="81">
        <f t="shared" si="59"/>
        <v>1.0001342621365774</v>
      </c>
      <c r="Q369" s="27">
        <f t="shared" si="60"/>
        <v>11.12</v>
      </c>
      <c r="R369" s="82">
        <f t="shared" si="61"/>
        <v>1.0001336734115165</v>
      </c>
    </row>
    <row r="370" spans="1:18" s="4" customFormat="1" ht="39" customHeight="1" x14ac:dyDescent="0.25">
      <c r="A370" s="176" t="s">
        <v>436</v>
      </c>
      <c r="B370" s="103" t="s">
        <v>426</v>
      </c>
      <c r="C370" s="119"/>
      <c r="D370" s="115" t="s">
        <v>387</v>
      </c>
      <c r="E370" s="198"/>
      <c r="F370" s="170">
        <v>150.46879521952704</v>
      </c>
      <c r="G370" s="27">
        <v>91.030903584871012</v>
      </c>
      <c r="H370" s="27">
        <v>46.287268146000002</v>
      </c>
      <c r="I370" s="29">
        <v>13.150623488655999</v>
      </c>
      <c r="J370" s="76"/>
      <c r="K370" s="28">
        <f t="shared" si="54"/>
        <v>150.47</v>
      </c>
      <c r="L370" s="81">
        <f t="shared" si="71"/>
        <v>1.0000080068460122</v>
      </c>
      <c r="M370" s="27">
        <f t="shared" si="56"/>
        <v>91.03</v>
      </c>
      <c r="N370" s="81">
        <f t="shared" si="57"/>
        <v>0.99999007386683614</v>
      </c>
      <c r="O370" s="27">
        <f t="shared" si="58"/>
        <v>46.29</v>
      </c>
      <c r="P370" s="81">
        <f t="shared" si="59"/>
        <v>1.0000590195556882</v>
      </c>
      <c r="Q370" s="27">
        <f t="shared" si="60"/>
        <v>13.15</v>
      </c>
      <c r="R370" s="82">
        <f t="shared" si="61"/>
        <v>0.99995258866193404</v>
      </c>
    </row>
    <row r="371" spans="1:18" s="4" customFormat="1" ht="39" customHeight="1" x14ac:dyDescent="0.25">
      <c r="A371" s="176" t="s">
        <v>437</v>
      </c>
      <c r="B371" s="103" t="s">
        <v>438</v>
      </c>
      <c r="C371" s="119"/>
      <c r="D371" s="115" t="s">
        <v>387</v>
      </c>
      <c r="E371" s="198"/>
      <c r="F371" s="170">
        <v>178.50754616722438</v>
      </c>
      <c r="G371" s="27">
        <v>93.659992172706112</v>
      </c>
      <c r="H371" s="27">
        <v>70.38186815699666</v>
      </c>
      <c r="I371" s="29">
        <v>14.465685837521599</v>
      </c>
      <c r="J371" s="76"/>
      <c r="K371" s="28">
        <f t="shared" si="54"/>
        <v>178.51</v>
      </c>
      <c r="L371" s="81">
        <f t="shared" si="71"/>
        <v>1.000013746381194</v>
      </c>
      <c r="M371" s="27">
        <f t="shared" si="56"/>
        <v>93.66</v>
      </c>
      <c r="N371" s="81">
        <f t="shared" si="57"/>
        <v>1.0000000835713703</v>
      </c>
      <c r="O371" s="27">
        <f t="shared" si="58"/>
        <v>70.38</v>
      </c>
      <c r="P371" s="81">
        <f t="shared" si="59"/>
        <v>0.99997345684271266</v>
      </c>
      <c r="Q371" s="27">
        <f t="shared" si="60"/>
        <v>14.47</v>
      </c>
      <c r="R371" s="82">
        <f t="shared" si="61"/>
        <v>1.000298234216259</v>
      </c>
    </row>
    <row r="372" spans="1:18" s="4" customFormat="1" ht="39" customHeight="1" x14ac:dyDescent="0.25">
      <c r="A372" s="189" t="s">
        <v>1085</v>
      </c>
      <c r="B372" s="105" t="s">
        <v>1086</v>
      </c>
      <c r="C372" s="119"/>
      <c r="D372" s="115" t="s">
        <v>387</v>
      </c>
      <c r="E372" s="198"/>
      <c r="F372" s="170">
        <v>209.54073011312528</v>
      </c>
      <c r="G372" s="27">
        <v>96.365012191851505</v>
      </c>
      <c r="H372" s="27">
        <v>97.2634635</v>
      </c>
      <c r="I372" s="29">
        <v>15.912254421273762</v>
      </c>
      <c r="J372" s="76"/>
      <c r="K372" s="28">
        <f t="shared" si="54"/>
        <v>209.54</v>
      </c>
      <c r="L372" s="81">
        <f t="shared" si="71"/>
        <v>0.99999651565056158</v>
      </c>
      <c r="M372" s="27">
        <f t="shared" si="56"/>
        <v>96.37</v>
      </c>
      <c r="N372" s="81">
        <f t="shared" si="57"/>
        <v>1.0000517595342444</v>
      </c>
      <c r="O372" s="27">
        <f t="shared" si="58"/>
        <v>97.26</v>
      </c>
      <c r="P372" s="81">
        <f t="shared" si="59"/>
        <v>0.99996439053396458</v>
      </c>
      <c r="Q372" s="27">
        <f t="shared" si="60"/>
        <v>15.91</v>
      </c>
      <c r="R372" s="82">
        <f t="shared" si="61"/>
        <v>0.99985832169257249</v>
      </c>
    </row>
    <row r="373" spans="1:18" s="4" customFormat="1" ht="56.1" customHeight="1" x14ac:dyDescent="0.25">
      <c r="A373" s="176" t="s">
        <v>439</v>
      </c>
      <c r="B373" s="105" t="s">
        <v>440</v>
      </c>
      <c r="C373" s="119" t="s">
        <v>1333</v>
      </c>
      <c r="D373" s="115" t="s">
        <v>112</v>
      </c>
      <c r="E373" s="214" t="s">
        <v>1001</v>
      </c>
      <c r="F373" s="170">
        <v>93.439837408000002</v>
      </c>
      <c r="G373" s="27">
        <v>85.170825248</v>
      </c>
      <c r="H373" s="27">
        <v>0</v>
      </c>
      <c r="I373" s="29">
        <v>8.2690121599999991</v>
      </c>
      <c r="J373" s="76"/>
      <c r="K373" s="28">
        <f t="shared" si="54"/>
        <v>93.44</v>
      </c>
      <c r="L373" s="81">
        <f t="shared" si="71"/>
        <v>1.0000017400715209</v>
      </c>
      <c r="M373" s="27">
        <f t="shared" si="56"/>
        <v>85.17</v>
      </c>
      <c r="N373" s="81">
        <f t="shared" si="57"/>
        <v>0.99999031067272626</v>
      </c>
      <c r="O373" s="27">
        <f t="shared" si="58"/>
        <v>0</v>
      </c>
      <c r="P373" s="81" t="e">
        <f t="shared" si="59"/>
        <v>#DIV/0!</v>
      </c>
      <c r="Q373" s="27">
        <f t="shared" si="60"/>
        <v>8.27</v>
      </c>
      <c r="R373" s="82">
        <f t="shared" si="61"/>
        <v>1.0001194628791066</v>
      </c>
    </row>
    <row r="374" spans="1:18" s="4" customFormat="1" ht="56.1" customHeight="1" x14ac:dyDescent="0.25">
      <c r="A374" s="176" t="s">
        <v>441</v>
      </c>
      <c r="B374" s="105" t="s">
        <v>442</v>
      </c>
      <c r="C374" s="131" t="s">
        <v>1219</v>
      </c>
      <c r="D374" s="115" t="s">
        <v>112</v>
      </c>
      <c r="E374" s="214" t="s">
        <v>1001</v>
      </c>
      <c r="F374" s="170">
        <v>1456.9015874080003</v>
      </c>
      <c r="G374" s="27">
        <v>85.170825248</v>
      </c>
      <c r="H374" s="27">
        <v>1363.4617500000002</v>
      </c>
      <c r="I374" s="29">
        <v>8.2690121599999991</v>
      </c>
      <c r="J374" s="76"/>
      <c r="K374" s="28">
        <f t="shared" si="54"/>
        <v>1456.9</v>
      </c>
      <c r="L374" s="81">
        <f t="shared" si="71"/>
        <v>0.99999891042194344</v>
      </c>
      <c r="M374" s="27">
        <f t="shared" si="56"/>
        <v>85.17</v>
      </c>
      <c r="N374" s="81">
        <f t="shared" si="57"/>
        <v>0.99999031067272626</v>
      </c>
      <c r="O374" s="27">
        <f t="shared" si="58"/>
        <v>1363.46</v>
      </c>
      <c r="P374" s="81">
        <f t="shared" si="59"/>
        <v>0.99999871650231464</v>
      </c>
      <c r="Q374" s="27">
        <f t="shared" si="60"/>
        <v>8.27</v>
      </c>
      <c r="R374" s="82">
        <f t="shared" si="61"/>
        <v>1.0001194628791066</v>
      </c>
    </row>
    <row r="375" spans="1:18" s="4" customFormat="1" ht="56.1" customHeight="1" x14ac:dyDescent="0.25">
      <c r="A375" s="176" t="s">
        <v>443</v>
      </c>
      <c r="B375" s="105" t="s">
        <v>444</v>
      </c>
      <c r="C375" s="131" t="s">
        <v>1220</v>
      </c>
      <c r="D375" s="115" t="s">
        <v>112</v>
      </c>
      <c r="E375" s="214" t="s">
        <v>1001</v>
      </c>
      <c r="F375" s="170">
        <v>2550.2508374079998</v>
      </c>
      <c r="G375" s="27">
        <v>85.170825248000114</v>
      </c>
      <c r="H375" s="27">
        <v>2456.8109999999997</v>
      </c>
      <c r="I375" s="29">
        <v>8.2690121599999991</v>
      </c>
      <c r="J375" s="76"/>
      <c r="K375" s="28">
        <f t="shared" si="54"/>
        <v>2550.25</v>
      </c>
      <c r="L375" s="81">
        <f t="shared" si="71"/>
        <v>0.9999996716370062</v>
      </c>
      <c r="M375" s="27">
        <f t="shared" si="56"/>
        <v>85.17</v>
      </c>
      <c r="N375" s="81">
        <f t="shared" si="57"/>
        <v>0.99999031067272492</v>
      </c>
      <c r="O375" s="27">
        <f t="shared" si="58"/>
        <v>2456.81</v>
      </c>
      <c r="P375" s="81">
        <f t="shared" si="59"/>
        <v>0.999999592968283</v>
      </c>
      <c r="Q375" s="27">
        <f t="shared" si="60"/>
        <v>8.27</v>
      </c>
      <c r="R375" s="82">
        <f t="shared" si="61"/>
        <v>1.0001194628791066</v>
      </c>
    </row>
    <row r="376" spans="1:18" s="4" customFormat="1" ht="56.1" customHeight="1" x14ac:dyDescent="0.25">
      <c r="A376" s="176" t="s">
        <v>1221</v>
      </c>
      <c r="B376" s="103" t="s">
        <v>1725</v>
      </c>
      <c r="C376" s="119" t="s">
        <v>1334</v>
      </c>
      <c r="D376" s="115" t="s">
        <v>112</v>
      </c>
      <c r="E376" s="214" t="s">
        <v>1001</v>
      </c>
      <c r="F376" s="170">
        <v>945.33108740800003</v>
      </c>
      <c r="G376" s="27">
        <v>85.170825248</v>
      </c>
      <c r="H376" s="27">
        <v>851.89125000000001</v>
      </c>
      <c r="I376" s="29">
        <v>8.2690121599999991</v>
      </c>
      <c r="J376" s="76"/>
      <c r="K376" s="28">
        <f t="shared" si="54"/>
        <v>945.32999999999993</v>
      </c>
      <c r="L376" s="81">
        <f t="shared" si="71"/>
        <v>0.99999884970671693</v>
      </c>
      <c r="M376" s="27">
        <f t="shared" si="56"/>
        <v>85.17</v>
      </c>
      <c r="N376" s="81">
        <f t="shared" si="57"/>
        <v>0.99999031067272626</v>
      </c>
      <c r="O376" s="27">
        <f t="shared" si="58"/>
        <v>851.89</v>
      </c>
      <c r="P376" s="81">
        <f t="shared" si="59"/>
        <v>0.99999853267655936</v>
      </c>
      <c r="Q376" s="27">
        <f t="shared" si="60"/>
        <v>8.27</v>
      </c>
      <c r="R376" s="82">
        <f t="shared" si="61"/>
        <v>1.0001194628791066</v>
      </c>
    </row>
    <row r="377" spans="1:18" s="4" customFormat="1" ht="56.1" customHeight="1" x14ac:dyDescent="0.25">
      <c r="A377" s="176" t="s">
        <v>1222</v>
      </c>
      <c r="B377" s="103" t="s">
        <v>1223</v>
      </c>
      <c r="C377" s="119" t="s">
        <v>1335</v>
      </c>
      <c r="D377" s="115" t="s">
        <v>112</v>
      </c>
      <c r="E377" s="214" t="s">
        <v>1001</v>
      </c>
      <c r="F377" s="170">
        <v>1040.3455874080003</v>
      </c>
      <c r="G377" s="27">
        <v>85.170825248000114</v>
      </c>
      <c r="H377" s="27">
        <v>946.90575000000001</v>
      </c>
      <c r="I377" s="29">
        <v>8.2690121599999991</v>
      </c>
      <c r="J377" s="76"/>
      <c r="K377" s="28">
        <f t="shared" si="54"/>
        <v>1040.3499999999999</v>
      </c>
      <c r="L377" s="81">
        <f t="shared" si="71"/>
        <v>1.0000042414675019</v>
      </c>
      <c r="M377" s="27">
        <f t="shared" si="56"/>
        <v>85.17</v>
      </c>
      <c r="N377" s="81">
        <f t="shared" si="57"/>
        <v>0.99999031067272492</v>
      </c>
      <c r="O377" s="27">
        <f t="shared" si="58"/>
        <v>946.91</v>
      </c>
      <c r="P377" s="81">
        <f t="shared" si="59"/>
        <v>1.0000044883030861</v>
      </c>
      <c r="Q377" s="27">
        <f t="shared" si="60"/>
        <v>8.27</v>
      </c>
      <c r="R377" s="82">
        <f t="shared" si="61"/>
        <v>1.0001194628791066</v>
      </c>
    </row>
    <row r="378" spans="1:18" s="4" customFormat="1" ht="56.1" customHeight="1" x14ac:dyDescent="0.25">
      <c r="A378" s="176" t="s">
        <v>445</v>
      </c>
      <c r="B378" s="103" t="s">
        <v>446</v>
      </c>
      <c r="C378" s="119" t="s">
        <v>447</v>
      </c>
      <c r="D378" s="115" t="s">
        <v>448</v>
      </c>
      <c r="E378" s="214" t="s">
        <v>1001</v>
      </c>
      <c r="F378" s="170">
        <v>243.10895750399999</v>
      </c>
      <c r="G378" s="27">
        <v>229.46508743999999</v>
      </c>
      <c r="H378" s="27">
        <v>0</v>
      </c>
      <c r="I378" s="29">
        <v>13.643870064</v>
      </c>
      <c r="J378" s="76"/>
      <c r="K378" s="28">
        <f t="shared" si="54"/>
        <v>243.11</v>
      </c>
      <c r="L378" s="81">
        <f t="shared" si="71"/>
        <v>1.0000042881842395</v>
      </c>
      <c r="M378" s="27">
        <f t="shared" si="56"/>
        <v>229.47</v>
      </c>
      <c r="N378" s="81">
        <f t="shared" si="57"/>
        <v>1.0000214087469899</v>
      </c>
      <c r="O378" s="27">
        <f t="shared" si="58"/>
        <v>0</v>
      </c>
      <c r="P378" s="81" t="e">
        <f t="shared" si="59"/>
        <v>#DIV/0!</v>
      </c>
      <c r="Q378" s="27">
        <f t="shared" si="60"/>
        <v>13.64</v>
      </c>
      <c r="R378" s="82">
        <f t="shared" si="61"/>
        <v>0.99971635144707138</v>
      </c>
    </row>
    <row r="379" spans="1:18" s="4" customFormat="1" ht="56.1" customHeight="1" x14ac:dyDescent="0.25">
      <c r="A379" s="176" t="s">
        <v>449</v>
      </c>
      <c r="B379" s="103" t="s">
        <v>1087</v>
      </c>
      <c r="C379" s="119" t="s">
        <v>1336</v>
      </c>
      <c r="D379" s="115" t="s">
        <v>112</v>
      </c>
      <c r="E379" s="214" t="s">
        <v>1001</v>
      </c>
      <c r="F379" s="170">
        <v>140.15975611200003</v>
      </c>
      <c r="G379" s="27">
        <v>127.26009714240001</v>
      </c>
      <c r="H379" s="27">
        <v>0</v>
      </c>
      <c r="I379" s="29">
        <v>12.899658969600001</v>
      </c>
      <c r="J379" s="76"/>
      <c r="K379" s="28">
        <f t="shared" si="54"/>
        <v>140.16</v>
      </c>
      <c r="L379" s="81">
        <f t="shared" si="71"/>
        <v>1.0000017400715209</v>
      </c>
      <c r="M379" s="27">
        <f t="shared" si="56"/>
        <v>127.26</v>
      </c>
      <c r="N379" s="81">
        <f t="shared" si="57"/>
        <v>0.99999923666253454</v>
      </c>
      <c r="O379" s="27">
        <f t="shared" si="58"/>
        <v>0</v>
      </c>
      <c r="P379" s="81" t="e">
        <f t="shared" si="59"/>
        <v>#DIV/0!</v>
      </c>
      <c r="Q379" s="27">
        <f t="shared" si="60"/>
        <v>12.9</v>
      </c>
      <c r="R379" s="82">
        <f t="shared" si="61"/>
        <v>1.0000264371640215</v>
      </c>
    </row>
    <row r="380" spans="1:18" s="4" customFormat="1" ht="56.1" customHeight="1" x14ac:dyDescent="0.25">
      <c r="A380" s="176" t="s">
        <v>450</v>
      </c>
      <c r="B380" s="103" t="s">
        <v>1726</v>
      </c>
      <c r="C380" s="119" t="s">
        <v>1337</v>
      </c>
      <c r="D380" s="115" t="s">
        <v>112</v>
      </c>
      <c r="E380" s="214" t="s">
        <v>1001</v>
      </c>
      <c r="F380" s="170">
        <v>438.54350611200005</v>
      </c>
      <c r="G380" s="27">
        <v>127.26009714240001</v>
      </c>
      <c r="H380" s="27">
        <v>298.38375000000002</v>
      </c>
      <c r="I380" s="29">
        <v>12.899658969600001</v>
      </c>
      <c r="J380" s="76"/>
      <c r="K380" s="28">
        <f t="shared" si="54"/>
        <v>438.53999999999996</v>
      </c>
      <c r="L380" s="81">
        <f t="shared" si="71"/>
        <v>0.99999200509880726</v>
      </c>
      <c r="M380" s="27">
        <f t="shared" si="56"/>
        <v>127.26</v>
      </c>
      <c r="N380" s="81">
        <f t="shared" si="57"/>
        <v>0.99999923666253454</v>
      </c>
      <c r="O380" s="27">
        <f t="shared" si="58"/>
        <v>298.38</v>
      </c>
      <c r="P380" s="81">
        <f t="shared" si="59"/>
        <v>0.99998743229147025</v>
      </c>
      <c r="Q380" s="27">
        <f t="shared" si="60"/>
        <v>12.9</v>
      </c>
      <c r="R380" s="82">
        <f t="shared" si="61"/>
        <v>1.0000264371640215</v>
      </c>
    </row>
    <row r="381" spans="1:18" s="4" customFormat="1" ht="56.1" customHeight="1" x14ac:dyDescent="0.25">
      <c r="A381" s="176" t="s">
        <v>451</v>
      </c>
      <c r="B381" s="103" t="s">
        <v>452</v>
      </c>
      <c r="C381" s="119" t="s">
        <v>1338</v>
      </c>
      <c r="D381" s="115" t="s">
        <v>112</v>
      </c>
      <c r="E381" s="214" t="s">
        <v>1001</v>
      </c>
      <c r="F381" s="170">
        <v>513.13550611200003</v>
      </c>
      <c r="G381" s="27">
        <v>127.26009714240001</v>
      </c>
      <c r="H381" s="27">
        <v>372.97575000000006</v>
      </c>
      <c r="I381" s="29">
        <v>12.899658969600001</v>
      </c>
      <c r="J381" s="76"/>
      <c r="K381" s="28">
        <f t="shared" si="54"/>
        <v>513.14</v>
      </c>
      <c r="L381" s="81">
        <f t="shared" si="71"/>
        <v>1.0000087577022958</v>
      </c>
      <c r="M381" s="27">
        <f t="shared" si="56"/>
        <v>127.26</v>
      </c>
      <c r="N381" s="81">
        <f t="shared" si="57"/>
        <v>0.99999923666253454</v>
      </c>
      <c r="O381" s="27">
        <f t="shared" si="58"/>
        <v>372.98</v>
      </c>
      <c r="P381" s="81">
        <f t="shared" si="59"/>
        <v>1.0000113948426941</v>
      </c>
      <c r="Q381" s="27">
        <f t="shared" si="60"/>
        <v>12.9</v>
      </c>
      <c r="R381" s="82">
        <f t="shared" si="61"/>
        <v>1.0000264371640215</v>
      </c>
    </row>
    <row r="382" spans="1:18" s="4" customFormat="1" ht="56.1" customHeight="1" x14ac:dyDescent="0.25">
      <c r="A382" s="213" t="s">
        <v>453</v>
      </c>
      <c r="B382" s="103" t="s">
        <v>454</v>
      </c>
      <c r="C382" s="119" t="s">
        <v>1339</v>
      </c>
      <c r="D382" s="115" t="s">
        <v>112</v>
      </c>
      <c r="E382" s="214" t="s">
        <v>1001</v>
      </c>
      <c r="F382" s="170">
        <v>705.66875611199987</v>
      </c>
      <c r="G382" s="27">
        <v>127.26009714240001</v>
      </c>
      <c r="H382" s="27">
        <v>565.5089999999999</v>
      </c>
      <c r="I382" s="29">
        <v>12.899658969600001</v>
      </c>
      <c r="J382" s="76"/>
      <c r="K382" s="28">
        <f t="shared" si="54"/>
        <v>705.67</v>
      </c>
      <c r="L382" s="81">
        <f t="shared" si="71"/>
        <v>1.0000017627080544</v>
      </c>
      <c r="M382" s="27">
        <f t="shared" si="56"/>
        <v>127.26</v>
      </c>
      <c r="N382" s="81">
        <f t="shared" si="57"/>
        <v>0.99999923666253454</v>
      </c>
      <c r="O382" s="27">
        <f t="shared" si="58"/>
        <v>565.51</v>
      </c>
      <c r="P382" s="81">
        <f t="shared" si="59"/>
        <v>1.000001768318453</v>
      </c>
      <c r="Q382" s="27">
        <f t="shared" si="60"/>
        <v>12.9</v>
      </c>
      <c r="R382" s="82">
        <f t="shared" si="61"/>
        <v>1.0000264371640215</v>
      </c>
    </row>
    <row r="383" spans="1:18" s="4" customFormat="1" ht="56.1" customHeight="1" x14ac:dyDescent="0.25">
      <c r="A383" s="176" t="s">
        <v>455</v>
      </c>
      <c r="B383" s="103" t="s">
        <v>456</v>
      </c>
      <c r="C383" s="119" t="s">
        <v>1340</v>
      </c>
      <c r="D383" s="115" t="s">
        <v>112</v>
      </c>
      <c r="E383" s="214" t="s">
        <v>1001</v>
      </c>
      <c r="F383" s="170">
        <v>28099.1014192736</v>
      </c>
      <c r="G383" s="27">
        <v>9189.435903529602</v>
      </c>
      <c r="H383" s="27">
        <v>16586.900000000001</v>
      </c>
      <c r="I383" s="29">
        <v>2322.7655157439999</v>
      </c>
      <c r="J383" s="76"/>
      <c r="K383" s="28">
        <f t="shared" si="54"/>
        <v>28099.110000000004</v>
      </c>
      <c r="L383" s="81">
        <f t="shared" si="71"/>
        <v>1.0000003053736941</v>
      </c>
      <c r="M383" s="27">
        <f t="shared" si="56"/>
        <v>9189.44</v>
      </c>
      <c r="N383" s="81">
        <f t="shared" si="57"/>
        <v>1.0000004457803984</v>
      </c>
      <c r="O383" s="27">
        <f t="shared" si="58"/>
        <v>16586.900000000001</v>
      </c>
      <c r="P383" s="81">
        <f t="shared" si="59"/>
        <v>1</v>
      </c>
      <c r="Q383" s="27">
        <f t="shared" si="60"/>
        <v>2322.77</v>
      </c>
      <c r="R383" s="82">
        <f t="shared" si="61"/>
        <v>1.000001930567666</v>
      </c>
    </row>
    <row r="384" spans="1:18" s="4" customFormat="1" ht="56.1" customHeight="1" x14ac:dyDescent="0.25">
      <c r="A384" s="176" t="s">
        <v>457</v>
      </c>
      <c r="B384" s="103" t="s">
        <v>458</v>
      </c>
      <c r="C384" s="119" t="s">
        <v>1341</v>
      </c>
      <c r="D384" s="115" t="s">
        <v>112</v>
      </c>
      <c r="E384" s="214" t="s">
        <v>1001</v>
      </c>
      <c r="F384" s="170">
        <v>41882.911125866704</v>
      </c>
      <c r="G384" s="27">
        <v>11516.126097898703</v>
      </c>
      <c r="H384" s="27">
        <v>27763.7</v>
      </c>
      <c r="I384" s="29">
        <v>2603.0850279680003</v>
      </c>
      <c r="J384" s="76"/>
      <c r="K384" s="28">
        <f t="shared" si="54"/>
        <v>41882.92</v>
      </c>
      <c r="L384" s="81">
        <f t="shared" si="71"/>
        <v>1.0000002118795723</v>
      </c>
      <c r="M384" s="27">
        <f t="shared" si="56"/>
        <v>11516.13</v>
      </c>
      <c r="N384" s="81">
        <f t="shared" si="57"/>
        <v>1.0000003388380141</v>
      </c>
      <c r="O384" s="27">
        <f t="shared" si="58"/>
        <v>27763.7</v>
      </c>
      <c r="P384" s="81">
        <f t="shared" si="59"/>
        <v>1</v>
      </c>
      <c r="Q384" s="27">
        <f t="shared" si="60"/>
        <v>2603.09</v>
      </c>
      <c r="R384" s="82">
        <f t="shared" si="61"/>
        <v>1.0000019100536273</v>
      </c>
    </row>
    <row r="385" spans="1:18" s="4" customFormat="1" ht="56.1" customHeight="1" x14ac:dyDescent="0.25">
      <c r="A385" s="176" t="s">
        <v>459</v>
      </c>
      <c r="B385" s="103" t="s">
        <v>1564</v>
      </c>
      <c r="C385" s="119" t="s">
        <v>1565</v>
      </c>
      <c r="D385" s="115" t="s">
        <v>112</v>
      </c>
      <c r="E385" s="214" t="s">
        <v>1001</v>
      </c>
      <c r="F385" s="170">
        <v>2895.2251608318002</v>
      </c>
      <c r="G385" s="27">
        <v>1344.0917496797999</v>
      </c>
      <c r="H385" s="27">
        <v>1305.5437499999998</v>
      </c>
      <c r="I385" s="29">
        <v>245.58966115199999</v>
      </c>
      <c r="J385" s="76"/>
      <c r="K385" s="28">
        <f t="shared" si="54"/>
        <v>2895.2200000000003</v>
      </c>
      <c r="L385" s="81">
        <f t="shared" si="71"/>
        <v>0.99999821746789519</v>
      </c>
      <c r="M385" s="27">
        <f t="shared" si="56"/>
        <v>1344.09</v>
      </c>
      <c r="N385" s="81">
        <f t="shared" si="57"/>
        <v>0.99999869824377652</v>
      </c>
      <c r="O385" s="27">
        <f t="shared" si="58"/>
        <v>1305.54</v>
      </c>
      <c r="P385" s="81">
        <f t="shared" si="59"/>
        <v>0.99999712763360105</v>
      </c>
      <c r="Q385" s="27">
        <f t="shared" si="60"/>
        <v>245.59</v>
      </c>
      <c r="R385" s="82">
        <f t="shared" si="61"/>
        <v>1.0000013797323488</v>
      </c>
    </row>
    <row r="386" spans="1:18" s="4" customFormat="1" ht="56.1" customHeight="1" x14ac:dyDescent="0.25">
      <c r="A386" s="176" t="s">
        <v>460</v>
      </c>
      <c r="B386" s="103" t="s">
        <v>1727</v>
      </c>
      <c r="C386" s="119" t="s">
        <v>1565</v>
      </c>
      <c r="D386" s="115" t="s">
        <v>112</v>
      </c>
      <c r="E386" s="214" t="s">
        <v>1001</v>
      </c>
      <c r="F386" s="170">
        <v>3542.664287137668</v>
      </c>
      <c r="G386" s="27">
        <v>1680.796518833668</v>
      </c>
      <c r="H386" s="27">
        <v>1577.4137500000002</v>
      </c>
      <c r="I386" s="29">
        <v>284.45401830400004</v>
      </c>
      <c r="J386" s="76"/>
      <c r="K386" s="28">
        <f t="shared" si="54"/>
        <v>3542.66</v>
      </c>
      <c r="L386" s="81">
        <f t="shared" si="71"/>
        <v>0.99999878985494517</v>
      </c>
      <c r="M386" s="27">
        <f t="shared" si="56"/>
        <v>1680.8</v>
      </c>
      <c r="N386" s="81">
        <f t="shared" si="57"/>
        <v>1.0000020711408508</v>
      </c>
      <c r="O386" s="27">
        <f t="shared" si="58"/>
        <v>1577.41</v>
      </c>
      <c r="P386" s="81">
        <f t="shared" si="59"/>
        <v>0.9999976226909395</v>
      </c>
      <c r="Q386" s="27">
        <f t="shared" si="60"/>
        <v>284.45</v>
      </c>
      <c r="R386" s="82">
        <f t="shared" si="61"/>
        <v>0.99998587362546676</v>
      </c>
    </row>
    <row r="387" spans="1:18" s="4" customFormat="1" ht="56.1" customHeight="1" x14ac:dyDescent="0.25">
      <c r="A387" s="176" t="s">
        <v>461</v>
      </c>
      <c r="B387" s="103" t="s">
        <v>1566</v>
      </c>
      <c r="C387" s="119" t="s">
        <v>1565</v>
      </c>
      <c r="D387" s="115" t="s">
        <v>112</v>
      </c>
      <c r="E387" s="214" t="s">
        <v>1001</v>
      </c>
      <c r="F387" s="170">
        <v>5161.7047480336896</v>
      </c>
      <c r="G387" s="27">
        <v>2014.1632314488486</v>
      </c>
      <c r="H387" s="27">
        <v>2732.1552499999998</v>
      </c>
      <c r="I387" s="29">
        <v>415.38626658484128</v>
      </c>
      <c r="J387" s="76"/>
      <c r="K387" s="28">
        <f t="shared" si="54"/>
        <v>5161.71</v>
      </c>
      <c r="L387" s="81">
        <f t="shared" si="71"/>
        <v>1.0000010174867737</v>
      </c>
      <c r="M387" s="27">
        <f t="shared" si="56"/>
        <v>2014.16</v>
      </c>
      <c r="N387" s="81">
        <f t="shared" si="57"/>
        <v>0.99999839563705761</v>
      </c>
      <c r="O387" s="27">
        <f t="shared" si="58"/>
        <v>2732.16</v>
      </c>
      <c r="P387" s="81">
        <f t="shared" si="59"/>
        <v>1.0000017385542055</v>
      </c>
      <c r="Q387" s="27">
        <f t="shared" si="60"/>
        <v>415.39</v>
      </c>
      <c r="R387" s="82">
        <f t="shared" si="61"/>
        <v>1.0000089878155805</v>
      </c>
    </row>
    <row r="388" spans="1:18" s="4" customFormat="1" ht="56.1" customHeight="1" x14ac:dyDescent="0.25">
      <c r="A388" s="176" t="s">
        <v>462</v>
      </c>
      <c r="B388" s="103" t="s">
        <v>1567</v>
      </c>
      <c r="C388" s="119" t="s">
        <v>1568</v>
      </c>
      <c r="D388" s="115" t="s">
        <v>387</v>
      </c>
      <c r="E388" s="177" t="s">
        <v>1514</v>
      </c>
      <c r="F388" s="170">
        <v>97.080103902080012</v>
      </c>
      <c r="G388" s="27">
        <v>45.150000000000006</v>
      </c>
      <c r="H388" s="27">
        <v>41.250500000000002</v>
      </c>
      <c r="I388" s="29">
        <v>10.679603902080002</v>
      </c>
      <c r="J388" s="76"/>
      <c r="K388" s="28">
        <f t="shared" si="54"/>
        <v>97.080000000000013</v>
      </c>
      <c r="L388" s="81">
        <f t="shared" si="71"/>
        <v>0.99999892972838078</v>
      </c>
      <c r="M388" s="27">
        <f t="shared" si="56"/>
        <v>45.15</v>
      </c>
      <c r="N388" s="81">
        <f t="shared" si="57"/>
        <v>0.99999999999999989</v>
      </c>
      <c r="O388" s="27">
        <f t="shared" si="58"/>
        <v>41.25</v>
      </c>
      <c r="P388" s="81">
        <f t="shared" si="59"/>
        <v>0.99998787893480068</v>
      </c>
      <c r="Q388" s="27">
        <f t="shared" si="60"/>
        <v>10.68</v>
      </c>
      <c r="R388" s="82">
        <f t="shared" si="61"/>
        <v>1.0000370891957819</v>
      </c>
    </row>
    <row r="389" spans="1:18" s="4" customFormat="1" ht="56.1" customHeight="1" x14ac:dyDescent="0.25">
      <c r="A389" s="176" t="s">
        <v>1342</v>
      </c>
      <c r="B389" s="103" t="s">
        <v>1569</v>
      </c>
      <c r="C389" s="119" t="s">
        <v>1568</v>
      </c>
      <c r="D389" s="115" t="s">
        <v>387</v>
      </c>
      <c r="E389" s="177" t="s">
        <v>1514</v>
      </c>
      <c r="F389" s="170">
        <v>161.89260390208003</v>
      </c>
      <c r="G389" s="27">
        <v>45.150000000000006</v>
      </c>
      <c r="H389" s="27">
        <v>106.063</v>
      </c>
      <c r="I389" s="29">
        <v>10.679603902080002</v>
      </c>
      <c r="J389" s="76"/>
      <c r="K389" s="28">
        <f t="shared" si="54"/>
        <v>161.89000000000001</v>
      </c>
      <c r="L389" s="81">
        <f t="shared" si="71"/>
        <v>0.99998391586757363</v>
      </c>
      <c r="M389" s="27">
        <f t="shared" si="56"/>
        <v>45.15</v>
      </c>
      <c r="N389" s="81">
        <f t="shared" si="57"/>
        <v>0.99999999999999989</v>
      </c>
      <c r="O389" s="27">
        <f t="shared" si="58"/>
        <v>106.06</v>
      </c>
      <c r="P389" s="81">
        <f t="shared" si="59"/>
        <v>0.99997171492414882</v>
      </c>
      <c r="Q389" s="27">
        <f t="shared" si="60"/>
        <v>10.68</v>
      </c>
      <c r="R389" s="82">
        <f t="shared" si="61"/>
        <v>1.0000370891957819</v>
      </c>
    </row>
    <row r="390" spans="1:18" s="4" customFormat="1" ht="56.1" customHeight="1" x14ac:dyDescent="0.25">
      <c r="A390" s="176" t="s">
        <v>1343</v>
      </c>
      <c r="B390" s="103" t="s">
        <v>1570</v>
      </c>
      <c r="C390" s="119" t="s">
        <v>1568</v>
      </c>
      <c r="D390" s="115" t="s">
        <v>387</v>
      </c>
      <c r="E390" s="177" t="s">
        <v>1514</v>
      </c>
      <c r="F390" s="170">
        <v>308.06115390207998</v>
      </c>
      <c r="G390" s="27">
        <v>45.150000000000006</v>
      </c>
      <c r="H390" s="27">
        <v>252.23155</v>
      </c>
      <c r="I390" s="29">
        <v>10.679603902080002</v>
      </c>
      <c r="J390" s="76"/>
      <c r="K390" s="28">
        <f t="shared" si="54"/>
        <v>308.06</v>
      </c>
      <c r="L390" s="81">
        <f t="shared" si="71"/>
        <v>0.99999625430838857</v>
      </c>
      <c r="M390" s="27">
        <f t="shared" si="56"/>
        <v>45.15</v>
      </c>
      <c r="N390" s="81">
        <f t="shared" si="57"/>
        <v>0.99999999999999989</v>
      </c>
      <c r="O390" s="27">
        <f t="shared" si="58"/>
        <v>252.23</v>
      </c>
      <c r="P390" s="81">
        <f t="shared" si="59"/>
        <v>0.99999385485281278</v>
      </c>
      <c r="Q390" s="27">
        <f t="shared" si="60"/>
        <v>10.68</v>
      </c>
      <c r="R390" s="82">
        <f t="shared" si="61"/>
        <v>1.0000370891957819</v>
      </c>
    </row>
    <row r="391" spans="1:18" s="4" customFormat="1" ht="56.1" customHeight="1" x14ac:dyDescent="0.25">
      <c r="A391" s="176" t="s">
        <v>463</v>
      </c>
      <c r="B391" s="103" t="s">
        <v>1571</v>
      </c>
      <c r="C391" s="119" t="s">
        <v>1572</v>
      </c>
      <c r="D391" s="115" t="s">
        <v>387</v>
      </c>
      <c r="E391" s="177" t="s">
        <v>1514</v>
      </c>
      <c r="F391" s="170">
        <v>151.4359205687467</v>
      </c>
      <c r="G391" s="27">
        <v>50.495999999999995</v>
      </c>
      <c r="H391" s="27">
        <v>90.260316666666682</v>
      </c>
      <c r="I391" s="29">
        <v>10.679603902080002</v>
      </c>
      <c r="J391" s="76"/>
      <c r="K391" s="28">
        <f t="shared" si="54"/>
        <v>151.44</v>
      </c>
      <c r="L391" s="81">
        <f t="shared" si="71"/>
        <v>1.0000269383329792</v>
      </c>
      <c r="M391" s="27">
        <f t="shared" si="56"/>
        <v>50.5</v>
      </c>
      <c r="N391" s="81">
        <f t="shared" si="57"/>
        <v>1.000079214195184</v>
      </c>
      <c r="O391" s="27">
        <f t="shared" si="58"/>
        <v>90.26</v>
      </c>
      <c r="P391" s="81">
        <f t="shared" si="59"/>
        <v>0.9999964916291193</v>
      </c>
      <c r="Q391" s="27">
        <f t="shared" si="60"/>
        <v>10.68</v>
      </c>
      <c r="R391" s="82">
        <f t="shared" si="61"/>
        <v>1.0000370891957819</v>
      </c>
    </row>
    <row r="392" spans="1:18" s="4" customFormat="1" ht="56.1" customHeight="1" x14ac:dyDescent="0.25">
      <c r="A392" s="176" t="s">
        <v>464</v>
      </c>
      <c r="B392" s="103" t="s">
        <v>1573</v>
      </c>
      <c r="C392" s="119" t="s">
        <v>1572</v>
      </c>
      <c r="D392" s="115" t="s">
        <v>387</v>
      </c>
      <c r="E392" s="177" t="s">
        <v>1514</v>
      </c>
      <c r="F392" s="170">
        <v>302.75795390207998</v>
      </c>
      <c r="G392" s="27">
        <v>57.042000000000002</v>
      </c>
      <c r="H392" s="27">
        <v>235.03635000000003</v>
      </c>
      <c r="I392" s="29">
        <v>10.679603902080002</v>
      </c>
      <c r="J392" s="76"/>
      <c r="K392" s="28">
        <f t="shared" si="54"/>
        <v>302.76</v>
      </c>
      <c r="L392" s="81">
        <f t="shared" si="71"/>
        <v>1.00000675819708</v>
      </c>
      <c r="M392" s="27">
        <f t="shared" si="56"/>
        <v>57.04</v>
      </c>
      <c r="N392" s="81">
        <f t="shared" si="57"/>
        <v>0.99996493811577425</v>
      </c>
      <c r="O392" s="27">
        <f t="shared" si="58"/>
        <v>235.04</v>
      </c>
      <c r="P392" s="81">
        <f t="shared" si="59"/>
        <v>1.0000155295127753</v>
      </c>
      <c r="Q392" s="27">
        <f t="shared" si="60"/>
        <v>10.68</v>
      </c>
      <c r="R392" s="82">
        <f t="shared" si="61"/>
        <v>1.0000370891957819</v>
      </c>
    </row>
    <row r="393" spans="1:18" s="4" customFormat="1" ht="56.1" customHeight="1" x14ac:dyDescent="0.25">
      <c r="A393" s="176" t="s">
        <v>465</v>
      </c>
      <c r="B393" s="103" t="s">
        <v>1574</v>
      </c>
      <c r="C393" s="119" t="s">
        <v>1572</v>
      </c>
      <c r="D393" s="115" t="s">
        <v>387</v>
      </c>
      <c r="E393" s="177" t="s">
        <v>1514</v>
      </c>
      <c r="F393" s="170">
        <v>434.93665390207997</v>
      </c>
      <c r="G393" s="27">
        <v>63.384</v>
      </c>
      <c r="H393" s="27">
        <v>360.87304999999998</v>
      </c>
      <c r="I393" s="29">
        <v>10.679603902080002</v>
      </c>
      <c r="J393" s="76"/>
      <c r="K393" s="28">
        <f t="shared" ref="K393:K456" si="72">SUM(M393,O393,Q393)</f>
        <v>434.93</v>
      </c>
      <c r="L393" s="81">
        <f t="shared" si="71"/>
        <v>0.99998470144555474</v>
      </c>
      <c r="M393" s="27">
        <f t="shared" ref="M393:M456" si="73">ROUND(G393-(G393*$M$6*$F$6),2)</f>
        <v>63.38</v>
      </c>
      <c r="N393" s="81">
        <f t="shared" ref="N393:N456" si="74">M393/G393</f>
        <v>0.99993689259119023</v>
      </c>
      <c r="O393" s="27">
        <f t="shared" ref="O393:O456" si="75">ROUND(H393-(H393*$O$6*$F$6),2)</f>
        <v>360.87</v>
      </c>
      <c r="P393" s="81">
        <f t="shared" ref="P393:P456" si="76">O393/H393</f>
        <v>0.9999915482743863</v>
      </c>
      <c r="Q393" s="27">
        <f t="shared" ref="Q393:Q456" si="77">ROUND((I393-(I393*$Q$6*$F$6)),2)</f>
        <v>10.68</v>
      </c>
      <c r="R393" s="82">
        <f t="shared" ref="R393:R456" si="78">Q393/I393</f>
        <v>1.0000370891957819</v>
      </c>
    </row>
    <row r="394" spans="1:18" s="4" customFormat="1" ht="71.45" customHeight="1" x14ac:dyDescent="0.25">
      <c r="A394" s="176" t="s">
        <v>467</v>
      </c>
      <c r="B394" s="103" t="s">
        <v>1575</v>
      </c>
      <c r="C394" s="119" t="s">
        <v>1576</v>
      </c>
      <c r="D394" s="115" t="s">
        <v>387</v>
      </c>
      <c r="E394" s="177" t="s">
        <v>1514</v>
      </c>
      <c r="F394" s="170">
        <v>2350.3960665446402</v>
      </c>
      <c r="G394" s="27">
        <v>118.73928773888001</v>
      </c>
      <c r="H394" s="27">
        <v>2169.10275</v>
      </c>
      <c r="I394" s="29">
        <v>62.554028805759998</v>
      </c>
      <c r="J394" s="76"/>
      <c r="K394" s="28">
        <f t="shared" si="72"/>
        <v>2350.39</v>
      </c>
      <c r="L394" s="81">
        <f t="shared" si="71"/>
        <v>0.99999741892665384</v>
      </c>
      <c r="M394" s="27">
        <f t="shared" si="73"/>
        <v>118.74</v>
      </c>
      <c r="N394" s="81">
        <f t="shared" si="74"/>
        <v>1.0000059985294973</v>
      </c>
      <c r="O394" s="27">
        <f t="shared" si="75"/>
        <v>2169.1</v>
      </c>
      <c r="P394" s="81">
        <f t="shared" si="76"/>
        <v>0.99999873219468272</v>
      </c>
      <c r="Q394" s="27">
        <f t="shared" si="77"/>
        <v>62.55</v>
      </c>
      <c r="R394" s="82">
        <f t="shared" si="78"/>
        <v>0.99993559478363081</v>
      </c>
    </row>
    <row r="395" spans="1:18" s="4" customFormat="1" ht="76.5" customHeight="1" x14ac:dyDescent="0.25">
      <c r="A395" s="176" t="s">
        <v>469</v>
      </c>
      <c r="B395" s="103" t="s">
        <v>468</v>
      </c>
      <c r="C395" s="119" t="s">
        <v>1515</v>
      </c>
      <c r="D395" s="115" t="s">
        <v>387</v>
      </c>
      <c r="E395" s="177" t="s">
        <v>1514</v>
      </c>
      <c r="F395" s="170">
        <v>192.22731247126927</v>
      </c>
      <c r="G395" s="27">
        <v>76.580546436922603</v>
      </c>
      <c r="H395" s="27">
        <v>99.334916666666686</v>
      </c>
      <c r="I395" s="29">
        <v>16.311849367680001</v>
      </c>
      <c r="J395" s="76"/>
      <c r="K395" s="28">
        <f t="shared" si="72"/>
        <v>192.22</v>
      </c>
      <c r="L395" s="81">
        <f t="shared" si="71"/>
        <v>0.99996195924931131</v>
      </c>
      <c r="M395" s="27">
        <f t="shared" si="73"/>
        <v>76.58</v>
      </c>
      <c r="N395" s="81">
        <f t="shared" si="74"/>
        <v>0.99999286454657188</v>
      </c>
      <c r="O395" s="27">
        <f t="shared" si="75"/>
        <v>99.33</v>
      </c>
      <c r="P395" s="81">
        <f t="shared" si="76"/>
        <v>0.99995050414464848</v>
      </c>
      <c r="Q395" s="27">
        <f t="shared" si="77"/>
        <v>16.309999999999999</v>
      </c>
      <c r="R395" s="82">
        <f t="shared" si="78"/>
        <v>0.99988662427917796</v>
      </c>
    </row>
    <row r="396" spans="1:18" s="4" customFormat="1" ht="103.5" customHeight="1" x14ac:dyDescent="0.25">
      <c r="A396" s="176" t="s">
        <v>472</v>
      </c>
      <c r="B396" s="103" t="s">
        <v>470</v>
      </c>
      <c r="C396" s="119" t="s">
        <v>1344</v>
      </c>
      <c r="D396" s="115" t="s">
        <v>471</v>
      </c>
      <c r="E396" s="177" t="s">
        <v>1002</v>
      </c>
      <c r="F396" s="170">
        <v>219.92520941807999</v>
      </c>
      <c r="G396" s="27">
        <v>67.227709418079996</v>
      </c>
      <c r="H396" s="27">
        <v>152.69749999999999</v>
      </c>
      <c r="I396" s="29">
        <v>0</v>
      </c>
      <c r="J396" s="76"/>
      <c r="K396" s="28">
        <f t="shared" si="72"/>
        <v>219.93</v>
      </c>
      <c r="L396" s="81">
        <f t="shared" si="71"/>
        <v>1.0000217827775757</v>
      </c>
      <c r="M396" s="27">
        <f t="shared" si="73"/>
        <v>67.23</v>
      </c>
      <c r="N396" s="81">
        <f t="shared" si="74"/>
        <v>1.0000340719911451</v>
      </c>
      <c r="O396" s="27">
        <f t="shared" si="75"/>
        <v>152.69999999999999</v>
      </c>
      <c r="P396" s="81">
        <f t="shared" si="76"/>
        <v>1.0000163722392312</v>
      </c>
      <c r="Q396" s="27">
        <f t="shared" si="77"/>
        <v>0</v>
      </c>
      <c r="R396" s="82" t="e">
        <f t="shared" si="78"/>
        <v>#DIV/0!</v>
      </c>
    </row>
    <row r="397" spans="1:18" s="4" customFormat="1" ht="102.75" customHeight="1" x14ac:dyDescent="0.25">
      <c r="A397" s="176" t="s">
        <v>474</v>
      </c>
      <c r="B397" s="103" t="s">
        <v>473</v>
      </c>
      <c r="C397" s="119" t="s">
        <v>1345</v>
      </c>
      <c r="D397" s="115" t="s">
        <v>471</v>
      </c>
      <c r="E397" s="177" t="s">
        <v>1002</v>
      </c>
      <c r="F397" s="170">
        <v>469.55773970335997</v>
      </c>
      <c r="G397" s="27">
        <v>77.483089703360008</v>
      </c>
      <c r="H397" s="27">
        <v>392.07464999999996</v>
      </c>
      <c r="I397" s="29">
        <v>0</v>
      </c>
      <c r="J397" s="76"/>
      <c r="K397" s="28">
        <f t="shared" si="72"/>
        <v>469.55</v>
      </c>
      <c r="L397" s="81">
        <f t="shared" si="71"/>
        <v>0.9999835170359137</v>
      </c>
      <c r="M397" s="27">
        <f t="shared" si="73"/>
        <v>77.48</v>
      </c>
      <c r="N397" s="81">
        <f t="shared" si="74"/>
        <v>0.9999601241590671</v>
      </c>
      <c r="O397" s="27">
        <f t="shared" si="75"/>
        <v>392.07</v>
      </c>
      <c r="P397" s="81">
        <f t="shared" si="76"/>
        <v>0.99998814001364289</v>
      </c>
      <c r="Q397" s="27">
        <f t="shared" si="77"/>
        <v>0</v>
      </c>
      <c r="R397" s="82" t="e">
        <f t="shared" si="78"/>
        <v>#DIV/0!</v>
      </c>
    </row>
    <row r="398" spans="1:18" s="4" customFormat="1" ht="95.25" customHeight="1" x14ac:dyDescent="0.25">
      <c r="A398" s="176" t="s">
        <v>477</v>
      </c>
      <c r="B398" s="103" t="s">
        <v>475</v>
      </c>
      <c r="C398" s="119" t="s">
        <v>1577</v>
      </c>
      <c r="D398" s="115" t="s">
        <v>476</v>
      </c>
      <c r="E398" s="177" t="s">
        <v>1002</v>
      </c>
      <c r="F398" s="170">
        <v>735.05636943455988</v>
      </c>
      <c r="G398" s="27">
        <v>558.10136943455996</v>
      </c>
      <c r="H398" s="27">
        <v>176.95499999999998</v>
      </c>
      <c r="I398" s="29">
        <v>0</v>
      </c>
      <c r="J398" s="76"/>
      <c r="K398" s="28">
        <f t="shared" si="72"/>
        <v>735.06000000000006</v>
      </c>
      <c r="L398" s="81">
        <f t="shared" si="71"/>
        <v>1.0000049391660166</v>
      </c>
      <c r="M398" s="27">
        <f t="shared" si="73"/>
        <v>558.1</v>
      </c>
      <c r="N398" s="81">
        <f t="shared" si="74"/>
        <v>0.9999975462619608</v>
      </c>
      <c r="O398" s="27">
        <f t="shared" si="75"/>
        <v>176.96</v>
      </c>
      <c r="P398" s="81">
        <f t="shared" si="76"/>
        <v>1.0000282557712414</v>
      </c>
      <c r="Q398" s="27">
        <f t="shared" si="77"/>
        <v>0</v>
      </c>
      <c r="R398" s="82" t="e">
        <f t="shared" si="78"/>
        <v>#DIV/0!</v>
      </c>
    </row>
    <row r="399" spans="1:18" s="4" customFormat="1" ht="33" customHeight="1" x14ac:dyDescent="0.25">
      <c r="A399" s="210" t="s">
        <v>1728</v>
      </c>
      <c r="B399" s="102"/>
      <c r="C399" s="121"/>
      <c r="D399" s="84"/>
      <c r="E399" s="214"/>
      <c r="F399" s="170"/>
      <c r="G399" s="27"/>
      <c r="H399" s="27"/>
      <c r="I399" s="29"/>
      <c r="J399" s="76"/>
      <c r="K399" s="28"/>
      <c r="L399" s="81"/>
      <c r="M399" s="27"/>
      <c r="N399" s="81"/>
      <c r="O399" s="27"/>
      <c r="P399" s="81"/>
      <c r="Q399" s="27"/>
      <c r="R399" s="82"/>
    </row>
    <row r="400" spans="1:18" s="4" customFormat="1" ht="105" customHeight="1" x14ac:dyDescent="0.25">
      <c r="A400" s="176" t="s">
        <v>478</v>
      </c>
      <c r="B400" s="105" t="s">
        <v>479</v>
      </c>
      <c r="C400" s="123" t="s">
        <v>1578</v>
      </c>
      <c r="D400" s="14"/>
      <c r="E400" s="191"/>
      <c r="F400" s="170"/>
      <c r="G400" s="27"/>
      <c r="H400" s="27"/>
      <c r="I400" s="29"/>
      <c r="J400" s="76"/>
      <c r="K400" s="28"/>
      <c r="L400" s="81"/>
      <c r="M400" s="27"/>
      <c r="N400" s="81"/>
      <c r="O400" s="27"/>
      <c r="P400" s="81"/>
      <c r="Q400" s="27"/>
      <c r="R400" s="82"/>
    </row>
    <row r="401" spans="1:18" s="4" customFormat="1" ht="39" customHeight="1" x14ac:dyDescent="0.25">
      <c r="A401" s="176" t="s">
        <v>480</v>
      </c>
      <c r="B401" s="105" t="s">
        <v>481</v>
      </c>
      <c r="C401" s="123"/>
      <c r="D401" s="14" t="s">
        <v>112</v>
      </c>
      <c r="E401" s="191"/>
      <c r="F401" s="170">
        <v>18241.616894728759</v>
      </c>
      <c r="G401" s="27">
        <v>6322.7198487394244</v>
      </c>
      <c r="H401" s="27">
        <v>10320.869683333334</v>
      </c>
      <c r="I401" s="29">
        <v>1598.0273626560002</v>
      </c>
      <c r="J401" s="76"/>
      <c r="K401" s="28">
        <f t="shared" si="72"/>
        <v>18241.62</v>
      </c>
      <c r="L401" s="81">
        <f t="shared" ref="L401:L407" si="79">K401/F401</f>
        <v>1.0000001702300436</v>
      </c>
      <c r="M401" s="27">
        <f t="shared" si="73"/>
        <v>6322.72</v>
      </c>
      <c r="N401" s="81">
        <f t="shared" si="74"/>
        <v>1.00000002392334</v>
      </c>
      <c r="O401" s="27">
        <f t="shared" si="75"/>
        <v>10320.870000000001</v>
      </c>
      <c r="P401" s="81">
        <f t="shared" si="76"/>
        <v>1.0000000306821688</v>
      </c>
      <c r="Q401" s="27">
        <f t="shared" si="77"/>
        <v>1598.03</v>
      </c>
      <c r="R401" s="82">
        <f t="shared" si="78"/>
        <v>1.0000016503747442</v>
      </c>
    </row>
    <row r="402" spans="1:18" s="4" customFormat="1" ht="39" customHeight="1" x14ac:dyDescent="0.25">
      <c r="A402" s="176" t="s">
        <v>482</v>
      </c>
      <c r="B402" s="105" t="s">
        <v>483</v>
      </c>
      <c r="C402" s="123"/>
      <c r="D402" s="14" t="s">
        <v>112</v>
      </c>
      <c r="E402" s="191"/>
      <c r="F402" s="170">
        <v>24348.798854395383</v>
      </c>
      <c r="G402" s="27">
        <v>12092.406708406048</v>
      </c>
      <c r="H402" s="27">
        <v>10658.364783333334</v>
      </c>
      <c r="I402" s="29">
        <v>1598.0273626560002</v>
      </c>
      <c r="J402" s="76"/>
      <c r="K402" s="28">
        <f t="shared" si="72"/>
        <v>24348.799999999999</v>
      </c>
      <c r="L402" s="81">
        <f t="shared" si="79"/>
        <v>1.0000000470497383</v>
      </c>
      <c r="M402" s="27">
        <f t="shared" si="73"/>
        <v>12092.41</v>
      </c>
      <c r="N402" s="81">
        <f t="shared" si="74"/>
        <v>1.0000002722033778</v>
      </c>
      <c r="O402" s="27">
        <f t="shared" si="75"/>
        <v>10658.36</v>
      </c>
      <c r="P402" s="81">
        <f t="shared" si="76"/>
        <v>0.99999955121320849</v>
      </c>
      <c r="Q402" s="27">
        <f t="shared" si="77"/>
        <v>1598.03</v>
      </c>
      <c r="R402" s="82">
        <f t="shared" si="78"/>
        <v>1.0000016503747442</v>
      </c>
    </row>
    <row r="403" spans="1:18" s="4" customFormat="1" ht="39" customHeight="1" x14ac:dyDescent="0.25">
      <c r="A403" s="176" t="s">
        <v>484</v>
      </c>
      <c r="B403" s="105" t="s">
        <v>485</v>
      </c>
      <c r="C403" s="123"/>
      <c r="D403" s="14" t="s">
        <v>112</v>
      </c>
      <c r="E403" s="191"/>
      <c r="F403" s="170">
        <v>34721.059915694677</v>
      </c>
      <c r="G403" s="27">
        <v>12920.677969705344</v>
      </c>
      <c r="H403" s="27">
        <v>20202.354583333334</v>
      </c>
      <c r="I403" s="29">
        <v>1598.0273626560002</v>
      </c>
      <c r="J403" s="76"/>
      <c r="K403" s="28">
        <f t="shared" si="72"/>
        <v>34721.06</v>
      </c>
      <c r="L403" s="81">
        <f t="shared" si="79"/>
        <v>1.0000000024280744</v>
      </c>
      <c r="M403" s="27">
        <f t="shared" si="73"/>
        <v>12920.68</v>
      </c>
      <c r="N403" s="81">
        <f t="shared" si="74"/>
        <v>1.0000001571353037</v>
      </c>
      <c r="O403" s="27">
        <f t="shared" si="75"/>
        <v>20202.349999999999</v>
      </c>
      <c r="P403" s="81">
        <f t="shared" si="76"/>
        <v>0.9999997731287551</v>
      </c>
      <c r="Q403" s="27">
        <f t="shared" si="77"/>
        <v>1598.03</v>
      </c>
      <c r="R403" s="82">
        <f t="shared" si="78"/>
        <v>1.0000016503747442</v>
      </c>
    </row>
    <row r="404" spans="1:18" s="4" customFormat="1" ht="39" customHeight="1" x14ac:dyDescent="0.25">
      <c r="A404" s="176" t="s">
        <v>486</v>
      </c>
      <c r="B404" s="105" t="s">
        <v>487</v>
      </c>
      <c r="C404" s="123"/>
      <c r="D404" s="14" t="s">
        <v>112</v>
      </c>
      <c r="E404" s="191"/>
      <c r="F404" s="170">
        <v>41099.709095685255</v>
      </c>
      <c r="G404" s="27">
        <v>13810.78714969592</v>
      </c>
      <c r="H404" s="27">
        <v>25690.894583333335</v>
      </c>
      <c r="I404" s="29">
        <v>1598.0273626560002</v>
      </c>
      <c r="J404" s="76"/>
      <c r="K404" s="28">
        <f t="shared" si="72"/>
        <v>41099.71</v>
      </c>
      <c r="L404" s="81">
        <f t="shared" si="79"/>
        <v>1.0000000220029475</v>
      </c>
      <c r="M404" s="27">
        <f t="shared" si="73"/>
        <v>13810.79</v>
      </c>
      <c r="N404" s="81">
        <f t="shared" si="74"/>
        <v>1.0000002063824496</v>
      </c>
      <c r="O404" s="27">
        <f t="shared" si="75"/>
        <v>25690.89</v>
      </c>
      <c r="P404" s="81">
        <f t="shared" si="76"/>
        <v>0.99999982159697398</v>
      </c>
      <c r="Q404" s="27">
        <f t="shared" si="77"/>
        <v>1598.03</v>
      </c>
      <c r="R404" s="82">
        <f t="shared" si="78"/>
        <v>1.0000016503747442</v>
      </c>
    </row>
    <row r="405" spans="1:18" s="4" customFormat="1" ht="102.75" customHeight="1" x14ac:dyDescent="0.25">
      <c r="A405" s="176" t="s">
        <v>488</v>
      </c>
      <c r="B405" s="103" t="s">
        <v>1579</v>
      </c>
      <c r="C405" s="119" t="s">
        <v>1580</v>
      </c>
      <c r="D405" s="115" t="s">
        <v>112</v>
      </c>
      <c r="E405" s="177" t="s">
        <v>1003</v>
      </c>
      <c r="F405" s="170">
        <v>7721.9599459893334</v>
      </c>
      <c r="G405" s="27">
        <v>3940.788</v>
      </c>
      <c r="H405" s="27">
        <v>2183.1445833333337</v>
      </c>
      <c r="I405" s="29">
        <v>1598.0273626560002</v>
      </c>
      <c r="J405" s="76"/>
      <c r="K405" s="28">
        <f t="shared" si="72"/>
        <v>7721.96</v>
      </c>
      <c r="L405" s="81">
        <f t="shared" si="79"/>
        <v>1.0000000069944246</v>
      </c>
      <c r="M405" s="27">
        <f t="shared" si="73"/>
        <v>3940.79</v>
      </c>
      <c r="N405" s="81">
        <f t="shared" si="74"/>
        <v>1.0000005075127107</v>
      </c>
      <c r="O405" s="27">
        <f t="shared" si="75"/>
        <v>2183.14</v>
      </c>
      <c r="P405" s="81">
        <f t="shared" si="76"/>
        <v>0.99999790058186311</v>
      </c>
      <c r="Q405" s="27">
        <f t="shared" si="77"/>
        <v>1598.03</v>
      </c>
      <c r="R405" s="82">
        <f t="shared" si="78"/>
        <v>1.0000016503747442</v>
      </c>
    </row>
    <row r="406" spans="1:18" s="4" customFormat="1" ht="61.5" customHeight="1" x14ac:dyDescent="0.25">
      <c r="A406" s="176" t="s">
        <v>489</v>
      </c>
      <c r="B406" s="103" t="s">
        <v>490</v>
      </c>
      <c r="C406" s="119" t="s">
        <v>1729</v>
      </c>
      <c r="D406" s="115" t="s">
        <v>112</v>
      </c>
      <c r="E406" s="177" t="s">
        <v>1003</v>
      </c>
      <c r="F406" s="170">
        <v>582.03526102399996</v>
      </c>
      <c r="G406" s="27">
        <v>502.185261024</v>
      </c>
      <c r="H406" s="27">
        <v>79.850000000000009</v>
      </c>
      <c r="I406" s="29">
        <v>0</v>
      </c>
      <c r="J406" s="76"/>
      <c r="K406" s="28">
        <f t="shared" si="72"/>
        <v>582.04</v>
      </c>
      <c r="L406" s="81">
        <f t="shared" si="79"/>
        <v>1.0000081420771512</v>
      </c>
      <c r="M406" s="27">
        <f t="shared" si="73"/>
        <v>502.19</v>
      </c>
      <c r="N406" s="81">
        <f t="shared" si="74"/>
        <v>1.0000094367086567</v>
      </c>
      <c r="O406" s="27">
        <f t="shared" si="75"/>
        <v>79.849999999999994</v>
      </c>
      <c r="P406" s="81">
        <f t="shared" si="76"/>
        <v>0.99999999999999978</v>
      </c>
      <c r="Q406" s="27">
        <f t="shared" si="77"/>
        <v>0</v>
      </c>
      <c r="R406" s="82" t="e">
        <f t="shared" si="78"/>
        <v>#DIV/0!</v>
      </c>
    </row>
    <row r="407" spans="1:18" s="4" customFormat="1" ht="74.25" customHeight="1" x14ac:dyDescent="0.25">
      <c r="A407" s="176" t="s">
        <v>491</v>
      </c>
      <c r="B407" s="103" t="s">
        <v>492</v>
      </c>
      <c r="C407" s="119" t="s">
        <v>1730</v>
      </c>
      <c r="D407" s="115" t="s">
        <v>112</v>
      </c>
      <c r="E407" s="177" t="s">
        <v>1476</v>
      </c>
      <c r="F407" s="170">
        <v>3596.9512993283734</v>
      </c>
      <c r="G407" s="27">
        <v>877.91696466914573</v>
      </c>
      <c r="H407" s="27">
        <v>2429.5983333333334</v>
      </c>
      <c r="I407" s="29">
        <v>289.43600132589421</v>
      </c>
      <c r="J407" s="76"/>
      <c r="K407" s="28">
        <f t="shared" si="72"/>
        <v>3596.96</v>
      </c>
      <c r="L407" s="81">
        <f t="shared" si="79"/>
        <v>1.0000024189017038</v>
      </c>
      <c r="M407" s="27">
        <f t="shared" si="73"/>
        <v>877.92</v>
      </c>
      <c r="N407" s="81">
        <f t="shared" si="74"/>
        <v>1.0000034574236247</v>
      </c>
      <c r="O407" s="27">
        <f t="shared" si="75"/>
        <v>2429.6</v>
      </c>
      <c r="P407" s="81">
        <f t="shared" si="76"/>
        <v>1.0000006859844459</v>
      </c>
      <c r="Q407" s="27">
        <f t="shared" si="77"/>
        <v>289.44</v>
      </c>
      <c r="R407" s="82">
        <f t="shared" si="78"/>
        <v>1.000013815399907</v>
      </c>
    </row>
    <row r="408" spans="1:18" s="4" customFormat="1" ht="94.5" customHeight="1" x14ac:dyDescent="0.25">
      <c r="A408" s="176" t="s">
        <v>493</v>
      </c>
      <c r="B408" s="103" t="s">
        <v>494</v>
      </c>
      <c r="C408" s="119" t="s">
        <v>1731</v>
      </c>
      <c r="D408" s="115"/>
      <c r="E408" s="198"/>
      <c r="F408" s="170"/>
      <c r="G408" s="27"/>
      <c r="H408" s="27"/>
      <c r="I408" s="29"/>
      <c r="J408" s="76"/>
      <c r="K408" s="28"/>
      <c r="L408" s="81"/>
      <c r="M408" s="27"/>
      <c r="N408" s="81"/>
      <c r="O408" s="27"/>
      <c r="P408" s="81"/>
      <c r="Q408" s="27"/>
      <c r="R408" s="82"/>
    </row>
    <row r="409" spans="1:18" s="4" customFormat="1" ht="39" customHeight="1" x14ac:dyDescent="0.25">
      <c r="A409" s="176" t="s">
        <v>495</v>
      </c>
      <c r="B409" s="103" t="s">
        <v>1732</v>
      </c>
      <c r="C409" s="119"/>
      <c r="D409" s="115" t="s">
        <v>112</v>
      </c>
      <c r="E409" s="177" t="s">
        <v>1476</v>
      </c>
      <c r="F409" s="170">
        <v>15769.952338446665</v>
      </c>
      <c r="G409" s="27">
        <v>1292.4363389968823</v>
      </c>
      <c r="H409" s="27">
        <v>13775.873999999998</v>
      </c>
      <c r="I409" s="29">
        <v>701.64199944978475</v>
      </c>
      <c r="J409" s="76"/>
      <c r="K409" s="28">
        <f t="shared" si="72"/>
        <v>15769.95</v>
      </c>
      <c r="L409" s="81">
        <f t="shared" ref="L409:L418" si="80">K409/F409</f>
        <v>0.99999985171504557</v>
      </c>
      <c r="M409" s="27">
        <f t="shared" si="73"/>
        <v>1292.44</v>
      </c>
      <c r="N409" s="81">
        <f t="shared" si="74"/>
        <v>1.0000028326370958</v>
      </c>
      <c r="O409" s="27">
        <f t="shared" si="75"/>
        <v>13775.87</v>
      </c>
      <c r="P409" s="81">
        <f t="shared" si="76"/>
        <v>0.99999970963729801</v>
      </c>
      <c r="Q409" s="27">
        <f t="shared" si="77"/>
        <v>701.64</v>
      </c>
      <c r="R409" s="82">
        <f t="shared" si="78"/>
        <v>0.99999715032767944</v>
      </c>
    </row>
    <row r="410" spans="1:18" s="4" customFormat="1" ht="39" customHeight="1" x14ac:dyDescent="0.25">
      <c r="A410" s="176" t="s">
        <v>496</v>
      </c>
      <c r="B410" s="103" t="s">
        <v>1733</v>
      </c>
      <c r="C410" s="119"/>
      <c r="D410" s="115" t="s">
        <v>112</v>
      </c>
      <c r="E410" s="177" t="s">
        <v>1476</v>
      </c>
      <c r="F410" s="170">
        <v>19744.308644870267</v>
      </c>
      <c r="G410" s="27">
        <v>1357.579588841772</v>
      </c>
      <c r="H410" s="27">
        <v>17662.428</v>
      </c>
      <c r="I410" s="29">
        <v>724.30105602849721</v>
      </c>
      <c r="J410" s="76"/>
      <c r="K410" s="28">
        <f t="shared" si="72"/>
        <v>19744.310000000001</v>
      </c>
      <c r="L410" s="81">
        <f t="shared" si="80"/>
        <v>1.0000000686339421</v>
      </c>
      <c r="M410" s="27">
        <f t="shared" si="73"/>
        <v>1357.58</v>
      </c>
      <c r="N410" s="81">
        <f t="shared" si="74"/>
        <v>1.0000003028612328</v>
      </c>
      <c r="O410" s="27">
        <f t="shared" si="75"/>
        <v>17662.43</v>
      </c>
      <c r="P410" s="81">
        <f t="shared" si="76"/>
        <v>1.0000001132347149</v>
      </c>
      <c r="Q410" s="27">
        <f t="shared" si="77"/>
        <v>724.3</v>
      </c>
      <c r="R410" s="82">
        <f t="shared" si="78"/>
        <v>0.99999854200337213</v>
      </c>
    </row>
    <row r="411" spans="1:18" s="4" customFormat="1" ht="39" customHeight="1" x14ac:dyDescent="0.25">
      <c r="A411" s="176" t="s">
        <v>497</v>
      </c>
      <c r="B411" s="103" t="s">
        <v>1734</v>
      </c>
      <c r="C411" s="119"/>
      <c r="D411" s="115" t="s">
        <v>112</v>
      </c>
      <c r="E411" s="177" t="s">
        <v>1476</v>
      </c>
      <c r="F411" s="170">
        <v>33204.50884048493</v>
      </c>
      <c r="G411" s="27">
        <v>1430.2622882490707</v>
      </c>
      <c r="H411" s="27">
        <v>30953.496000000006</v>
      </c>
      <c r="I411" s="29">
        <v>820.75055223585002</v>
      </c>
      <c r="J411" s="76"/>
      <c r="K411" s="28">
        <f t="shared" si="72"/>
        <v>33204.509999999995</v>
      </c>
      <c r="L411" s="81">
        <f t="shared" si="80"/>
        <v>1.0000000349204101</v>
      </c>
      <c r="M411" s="27">
        <f t="shared" si="73"/>
        <v>1430.26</v>
      </c>
      <c r="N411" s="81">
        <f t="shared" si="74"/>
        <v>0.99999840011927221</v>
      </c>
      <c r="O411" s="27">
        <f t="shared" si="75"/>
        <v>30953.5</v>
      </c>
      <c r="P411" s="81">
        <f t="shared" si="76"/>
        <v>1.0000001292261138</v>
      </c>
      <c r="Q411" s="27">
        <f t="shared" si="77"/>
        <v>820.75</v>
      </c>
      <c r="R411" s="82">
        <f t="shared" si="78"/>
        <v>0.99999932715750417</v>
      </c>
    </row>
    <row r="412" spans="1:18" s="4" customFormat="1" ht="39" customHeight="1" x14ac:dyDescent="0.25">
      <c r="A412" s="176" t="s">
        <v>498</v>
      </c>
      <c r="B412" s="103" t="s">
        <v>1735</v>
      </c>
      <c r="C412" s="119"/>
      <c r="D412" s="115" t="s">
        <v>112</v>
      </c>
      <c r="E412" s="177" t="s">
        <v>1476</v>
      </c>
      <c r="F412" s="170">
        <v>43089.452761238048</v>
      </c>
      <c r="G412" s="27">
        <v>1595.5880016230681</v>
      </c>
      <c r="H412" s="27">
        <v>40453.728000000003</v>
      </c>
      <c r="I412" s="29">
        <v>1040.1367596149798</v>
      </c>
      <c r="J412" s="76"/>
      <c r="K412" s="28">
        <f t="shared" si="72"/>
        <v>43089.46</v>
      </c>
      <c r="L412" s="81">
        <f t="shared" si="80"/>
        <v>1.0000001679938242</v>
      </c>
      <c r="M412" s="27">
        <f t="shared" si="73"/>
        <v>1595.59</v>
      </c>
      <c r="N412" s="81">
        <f t="shared" si="74"/>
        <v>1.0000012524391821</v>
      </c>
      <c r="O412" s="27">
        <f t="shared" si="75"/>
        <v>40453.730000000003</v>
      </c>
      <c r="P412" s="81">
        <f t="shared" si="76"/>
        <v>1.0000000494392012</v>
      </c>
      <c r="Q412" s="27">
        <f t="shared" si="77"/>
        <v>1040.1400000000001</v>
      </c>
      <c r="R412" s="82">
        <f t="shared" si="78"/>
        <v>1.0000031153451605</v>
      </c>
    </row>
    <row r="413" spans="1:18" s="4" customFormat="1" ht="39" customHeight="1" x14ac:dyDescent="0.25">
      <c r="A413" s="176" t="s">
        <v>499</v>
      </c>
      <c r="B413" s="103" t="s">
        <v>1736</v>
      </c>
      <c r="C413" s="119"/>
      <c r="D413" s="115" t="s">
        <v>112</v>
      </c>
      <c r="E413" s="177" t="s">
        <v>1476</v>
      </c>
      <c r="F413" s="170">
        <v>54122.309799941679</v>
      </c>
      <c r="G413" s="27">
        <v>1747.6900635528318</v>
      </c>
      <c r="H413" s="27">
        <v>51256.84199999999</v>
      </c>
      <c r="I413" s="29">
        <v>1117.7777363888613</v>
      </c>
      <c r="J413" s="76"/>
      <c r="K413" s="28">
        <f t="shared" si="72"/>
        <v>54122.31</v>
      </c>
      <c r="L413" s="81">
        <f t="shared" si="80"/>
        <v>1.0000000036964114</v>
      </c>
      <c r="M413" s="27">
        <f t="shared" si="73"/>
        <v>1747.69</v>
      </c>
      <c r="N413" s="81">
        <f t="shared" si="74"/>
        <v>0.99999996363609711</v>
      </c>
      <c r="O413" s="27">
        <f t="shared" si="75"/>
        <v>51256.84</v>
      </c>
      <c r="P413" s="81">
        <f t="shared" si="76"/>
        <v>0.999999960980819</v>
      </c>
      <c r="Q413" s="27">
        <f t="shared" si="77"/>
        <v>1117.78</v>
      </c>
      <c r="R413" s="82">
        <f t="shared" si="78"/>
        <v>1.0000020250995032</v>
      </c>
    </row>
    <row r="414" spans="1:18" s="4" customFormat="1" ht="39" customHeight="1" x14ac:dyDescent="0.25">
      <c r="A414" s="176" t="s">
        <v>500</v>
      </c>
      <c r="B414" s="103" t="s">
        <v>1737</v>
      </c>
      <c r="C414" s="119"/>
      <c r="D414" s="115" t="s">
        <v>112</v>
      </c>
      <c r="E414" s="177" t="s">
        <v>1476</v>
      </c>
      <c r="F414" s="170">
        <v>67914.713993102254</v>
      </c>
      <c r="G414" s="27">
        <v>1991.7262088523084</v>
      </c>
      <c r="H414" s="27">
        <v>64670.34</v>
      </c>
      <c r="I414" s="29">
        <v>1252.6477842499507</v>
      </c>
      <c r="J414" s="76"/>
      <c r="K414" s="28">
        <f t="shared" si="72"/>
        <v>67914.719999999987</v>
      </c>
      <c r="L414" s="81">
        <f t="shared" si="80"/>
        <v>1.000000088447663</v>
      </c>
      <c r="M414" s="27">
        <f t="shared" si="73"/>
        <v>1991.73</v>
      </c>
      <c r="N414" s="81">
        <f t="shared" si="74"/>
        <v>1.0000019034482124</v>
      </c>
      <c r="O414" s="27">
        <f t="shared" si="75"/>
        <v>64670.34</v>
      </c>
      <c r="P414" s="81">
        <f t="shared" si="76"/>
        <v>1</v>
      </c>
      <c r="Q414" s="27">
        <f t="shared" si="77"/>
        <v>1252.6500000000001</v>
      </c>
      <c r="R414" s="82">
        <f t="shared" si="78"/>
        <v>1.0000017688532061</v>
      </c>
    </row>
    <row r="415" spans="1:18" s="4" customFormat="1" ht="63" customHeight="1" x14ac:dyDescent="0.25">
      <c r="A415" s="176" t="s">
        <v>501</v>
      </c>
      <c r="B415" s="103" t="s">
        <v>1738</v>
      </c>
      <c r="C415" s="123" t="s">
        <v>1346</v>
      </c>
      <c r="D415" s="14" t="s">
        <v>502</v>
      </c>
      <c r="E415" s="177" t="s">
        <v>1477</v>
      </c>
      <c r="F415" s="170">
        <v>8180.6938239999999</v>
      </c>
      <c r="G415" s="27">
        <v>5515.7805055999997</v>
      </c>
      <c r="H415" s="27">
        <v>1845</v>
      </c>
      <c r="I415" s="29">
        <v>819.91331839999998</v>
      </c>
      <c r="J415" s="76"/>
      <c r="K415" s="28">
        <f t="shared" si="72"/>
        <v>8180.69</v>
      </c>
      <c r="L415" s="81">
        <f t="shared" si="80"/>
        <v>0.99999953255798557</v>
      </c>
      <c r="M415" s="27">
        <f t="shared" si="73"/>
        <v>5515.78</v>
      </c>
      <c r="N415" s="81">
        <f t="shared" si="74"/>
        <v>0.99999990833572883</v>
      </c>
      <c r="O415" s="27">
        <f t="shared" si="75"/>
        <v>1845</v>
      </c>
      <c r="P415" s="81">
        <f t="shared" si="76"/>
        <v>1</v>
      </c>
      <c r="Q415" s="27">
        <f t="shared" si="77"/>
        <v>819.91</v>
      </c>
      <c r="R415" s="82">
        <f t="shared" si="78"/>
        <v>0.9999959527428991</v>
      </c>
    </row>
    <row r="416" spans="1:18" s="4" customFormat="1" ht="126" customHeight="1" x14ac:dyDescent="0.25">
      <c r="A416" s="176" t="s">
        <v>503</v>
      </c>
      <c r="B416" s="103" t="s">
        <v>1739</v>
      </c>
      <c r="C416" s="119" t="s">
        <v>1581</v>
      </c>
      <c r="D416" s="115" t="s">
        <v>104</v>
      </c>
      <c r="E416" s="177" t="s">
        <v>1740</v>
      </c>
      <c r="F416" s="170">
        <v>1738.1252206771198</v>
      </c>
      <c r="G416" s="27">
        <v>1109.1787371315199</v>
      </c>
      <c r="H416" s="27">
        <v>457.58459999999997</v>
      </c>
      <c r="I416" s="29">
        <v>171.36188354560002</v>
      </c>
      <c r="J416" s="76"/>
      <c r="K416" s="28">
        <f t="shared" si="72"/>
        <v>1738.12</v>
      </c>
      <c r="L416" s="81">
        <f t="shared" si="80"/>
        <v>0.99999699637456618</v>
      </c>
      <c r="M416" s="27">
        <f t="shared" si="73"/>
        <v>1109.18</v>
      </c>
      <c r="N416" s="81">
        <f t="shared" si="74"/>
        <v>1.0000011385617464</v>
      </c>
      <c r="O416" s="27">
        <f t="shared" si="75"/>
        <v>457.58</v>
      </c>
      <c r="P416" s="81">
        <f t="shared" si="76"/>
        <v>0.9999899472141327</v>
      </c>
      <c r="Q416" s="27">
        <f t="shared" si="77"/>
        <v>171.36</v>
      </c>
      <c r="R416" s="82">
        <f t="shared" si="78"/>
        <v>0.99998900837478533</v>
      </c>
    </row>
    <row r="417" spans="1:18" s="4" customFormat="1" ht="75" customHeight="1" x14ac:dyDescent="0.25">
      <c r="A417" s="176" t="s">
        <v>504</v>
      </c>
      <c r="B417" s="105" t="s">
        <v>505</v>
      </c>
      <c r="C417" s="123" t="s">
        <v>1582</v>
      </c>
      <c r="D417" s="14" t="s">
        <v>104</v>
      </c>
      <c r="E417" s="177" t="s">
        <v>1004</v>
      </c>
      <c r="F417" s="170">
        <v>505.38035711999999</v>
      </c>
      <c r="G417" s="27">
        <v>357.78035712000002</v>
      </c>
      <c r="H417" s="27">
        <v>147.6</v>
      </c>
      <c r="I417" s="29">
        <v>0</v>
      </c>
      <c r="J417" s="76"/>
      <c r="K417" s="28">
        <f t="shared" si="72"/>
        <v>505.38</v>
      </c>
      <c r="L417" s="81">
        <f t="shared" si="80"/>
        <v>0.99999929336390903</v>
      </c>
      <c r="M417" s="27">
        <f t="shared" si="73"/>
        <v>357.78</v>
      </c>
      <c r="N417" s="81">
        <f t="shared" si="74"/>
        <v>0.99999900184570523</v>
      </c>
      <c r="O417" s="27">
        <f t="shared" si="75"/>
        <v>147.6</v>
      </c>
      <c r="P417" s="81">
        <f t="shared" si="76"/>
        <v>1</v>
      </c>
      <c r="Q417" s="27">
        <f t="shared" si="77"/>
        <v>0</v>
      </c>
      <c r="R417" s="82" t="e">
        <f t="shared" si="78"/>
        <v>#DIV/0!</v>
      </c>
    </row>
    <row r="418" spans="1:18" s="4" customFormat="1" ht="78.599999999999994" customHeight="1" x14ac:dyDescent="0.25">
      <c r="A418" s="176" t="s">
        <v>506</v>
      </c>
      <c r="B418" s="103" t="s">
        <v>507</v>
      </c>
      <c r="C418" s="123" t="s">
        <v>1516</v>
      </c>
      <c r="D418" s="115" t="s">
        <v>476</v>
      </c>
      <c r="E418" s="178" t="s">
        <v>1741</v>
      </c>
      <c r="F418" s="170">
        <v>575.57914951679993</v>
      </c>
      <c r="G418" s="27">
        <v>575.57914951679993</v>
      </c>
      <c r="H418" s="27">
        <v>0</v>
      </c>
      <c r="I418" s="29">
        <v>0</v>
      </c>
      <c r="J418" s="76"/>
      <c r="K418" s="28">
        <f t="shared" si="72"/>
        <v>575.58000000000004</v>
      </c>
      <c r="L418" s="81">
        <f t="shared" si="80"/>
        <v>1.0000014776129413</v>
      </c>
      <c r="M418" s="27">
        <f t="shared" si="73"/>
        <v>575.58000000000004</v>
      </c>
      <c r="N418" s="81">
        <f t="shared" si="74"/>
        <v>1.0000014776129413</v>
      </c>
      <c r="O418" s="27">
        <f t="shared" si="75"/>
        <v>0</v>
      </c>
      <c r="P418" s="81" t="e">
        <f t="shared" si="76"/>
        <v>#DIV/0!</v>
      </c>
      <c r="Q418" s="27">
        <f t="shared" si="77"/>
        <v>0</v>
      </c>
      <c r="R418" s="82" t="e">
        <f t="shared" si="78"/>
        <v>#DIV/0!</v>
      </c>
    </row>
    <row r="419" spans="1:18" s="4" customFormat="1" ht="96" customHeight="1" x14ac:dyDescent="0.25">
      <c r="A419" s="176" t="s">
        <v>508</v>
      </c>
      <c r="B419" s="103" t="s">
        <v>1478</v>
      </c>
      <c r="C419" s="119" t="s">
        <v>1347</v>
      </c>
      <c r="D419" s="115"/>
      <c r="E419" s="198"/>
      <c r="F419" s="170"/>
      <c r="G419" s="27"/>
      <c r="H419" s="27"/>
      <c r="I419" s="29"/>
      <c r="J419" s="76"/>
      <c r="K419" s="28"/>
      <c r="L419" s="81"/>
      <c r="M419" s="27"/>
      <c r="N419" s="81"/>
      <c r="O419" s="27"/>
      <c r="P419" s="81"/>
      <c r="Q419" s="27"/>
      <c r="R419" s="82"/>
    </row>
    <row r="420" spans="1:18" s="4" customFormat="1" ht="39" customHeight="1" x14ac:dyDescent="0.25">
      <c r="A420" s="176" t="s">
        <v>509</v>
      </c>
      <c r="B420" s="103" t="s">
        <v>510</v>
      </c>
      <c r="C420" s="119"/>
      <c r="D420" s="115" t="s">
        <v>112</v>
      </c>
      <c r="E420" s="178"/>
      <c r="F420" s="170">
        <v>88940.869360506244</v>
      </c>
      <c r="G420" s="27">
        <v>45838.14367629429</v>
      </c>
      <c r="H420" s="27">
        <v>28497.665646733552</v>
      </c>
      <c r="I420" s="29">
        <v>14605.060037478401</v>
      </c>
      <c r="J420" s="76"/>
      <c r="K420" s="28">
        <f t="shared" si="72"/>
        <v>88940.87</v>
      </c>
      <c r="L420" s="81">
        <f t="shared" ref="L420:L429" si="81">K420/F420</f>
        <v>1.0000000071901001</v>
      </c>
      <c r="M420" s="27">
        <f t="shared" si="73"/>
        <v>45838.14</v>
      </c>
      <c r="N420" s="81">
        <f t="shared" si="74"/>
        <v>0.99999991979836012</v>
      </c>
      <c r="O420" s="27">
        <f t="shared" si="75"/>
        <v>28497.67</v>
      </c>
      <c r="P420" s="81">
        <f t="shared" si="76"/>
        <v>1.000000152758703</v>
      </c>
      <c r="Q420" s="27">
        <f t="shared" si="77"/>
        <v>14605.06</v>
      </c>
      <c r="R420" s="82">
        <f t="shared" si="78"/>
        <v>0.99999999743387558</v>
      </c>
    </row>
    <row r="421" spans="1:18" s="4" customFormat="1" ht="39" customHeight="1" x14ac:dyDescent="0.25">
      <c r="A421" s="176" t="s">
        <v>511</v>
      </c>
      <c r="B421" s="103" t="s">
        <v>512</v>
      </c>
      <c r="C421" s="119"/>
      <c r="D421" s="115" t="s">
        <v>112</v>
      </c>
      <c r="E421" s="178"/>
      <c r="F421" s="170">
        <v>205744.77947617962</v>
      </c>
      <c r="G421" s="27">
        <v>110379.76943254351</v>
      </c>
      <c r="H421" s="27">
        <v>65922.966305933718</v>
      </c>
      <c r="I421" s="29">
        <v>29442.043737702399</v>
      </c>
      <c r="J421" s="76"/>
      <c r="K421" s="28">
        <f t="shared" si="72"/>
        <v>205744.78</v>
      </c>
      <c r="L421" s="81">
        <f t="shared" si="81"/>
        <v>1.0000000025459717</v>
      </c>
      <c r="M421" s="27">
        <f t="shared" si="73"/>
        <v>110379.77</v>
      </c>
      <c r="N421" s="81">
        <f t="shared" si="74"/>
        <v>1.0000000051409466</v>
      </c>
      <c r="O421" s="27">
        <f t="shared" si="75"/>
        <v>65922.97</v>
      </c>
      <c r="P421" s="81">
        <f t="shared" si="76"/>
        <v>1.0000000560361053</v>
      </c>
      <c r="Q421" s="27">
        <f t="shared" si="77"/>
        <v>29442.04</v>
      </c>
      <c r="R421" s="82">
        <f t="shared" si="78"/>
        <v>0.9999998730488131</v>
      </c>
    </row>
    <row r="422" spans="1:18" s="4" customFormat="1" ht="39" customHeight="1" x14ac:dyDescent="0.25">
      <c r="A422" s="176" t="s">
        <v>513</v>
      </c>
      <c r="B422" s="103" t="s">
        <v>1036</v>
      </c>
      <c r="C422" s="119"/>
      <c r="D422" s="115" t="s">
        <v>112</v>
      </c>
      <c r="E422" s="178"/>
      <c r="F422" s="170">
        <v>311651.70824292389</v>
      </c>
      <c r="G422" s="27">
        <v>163569.38027491016</v>
      </c>
      <c r="H422" s="27">
        <v>99856.750261133726</v>
      </c>
      <c r="I422" s="29">
        <v>48225.577706880002</v>
      </c>
      <c r="J422" s="76"/>
      <c r="K422" s="28">
        <f t="shared" si="72"/>
        <v>311651.71000000002</v>
      </c>
      <c r="L422" s="81">
        <f t="shared" si="81"/>
        <v>1.0000000056379481</v>
      </c>
      <c r="M422" s="27">
        <f t="shared" si="73"/>
        <v>163569.38</v>
      </c>
      <c r="N422" s="81">
        <f t="shared" si="74"/>
        <v>0.99999999831930553</v>
      </c>
      <c r="O422" s="27">
        <f t="shared" si="75"/>
        <v>99856.75</v>
      </c>
      <c r="P422" s="81">
        <f t="shared" si="76"/>
        <v>0.99999999738491663</v>
      </c>
      <c r="Q422" s="27">
        <f t="shared" si="77"/>
        <v>48225.58</v>
      </c>
      <c r="R422" s="82">
        <f t="shared" si="78"/>
        <v>1.0000000475498709</v>
      </c>
    </row>
    <row r="423" spans="1:18" s="4" customFormat="1" ht="72" customHeight="1" x14ac:dyDescent="0.25">
      <c r="A423" s="182" t="s">
        <v>514</v>
      </c>
      <c r="B423" s="103" t="s">
        <v>515</v>
      </c>
      <c r="C423" s="119" t="s">
        <v>1348</v>
      </c>
      <c r="D423" s="115" t="s">
        <v>112</v>
      </c>
      <c r="E423" s="214" t="s">
        <v>1005</v>
      </c>
      <c r="F423" s="170">
        <v>2140.9452787217779</v>
      </c>
      <c r="G423" s="27">
        <v>572.73804703175063</v>
      </c>
      <c r="H423" s="27">
        <v>1467.9989166666669</v>
      </c>
      <c r="I423" s="29">
        <v>100.20831502336</v>
      </c>
      <c r="J423" s="76"/>
      <c r="K423" s="28">
        <f t="shared" si="72"/>
        <v>2140.9499999999998</v>
      </c>
      <c r="L423" s="81">
        <f t="shared" si="81"/>
        <v>1.0000022052306843</v>
      </c>
      <c r="M423" s="27">
        <f t="shared" si="73"/>
        <v>572.74</v>
      </c>
      <c r="N423" s="81">
        <f t="shared" si="74"/>
        <v>1.0000034098804147</v>
      </c>
      <c r="O423" s="27">
        <f>ROUND(H423-(H423*$O$6*$F$6),2)</f>
        <v>1468</v>
      </c>
      <c r="P423" s="81">
        <f t="shared" si="76"/>
        <v>1.0000007379660303</v>
      </c>
      <c r="Q423" s="27">
        <f t="shared" si="77"/>
        <v>100.21</v>
      </c>
      <c r="R423" s="82">
        <f t="shared" si="78"/>
        <v>1.0000168147387729</v>
      </c>
    </row>
    <row r="424" spans="1:18" s="4" customFormat="1" ht="72" customHeight="1" x14ac:dyDescent="0.25">
      <c r="A424" s="176" t="s">
        <v>516</v>
      </c>
      <c r="B424" s="103" t="s">
        <v>517</v>
      </c>
      <c r="C424" s="119" t="s">
        <v>1349</v>
      </c>
      <c r="D424" s="115" t="s">
        <v>112</v>
      </c>
      <c r="E424" s="214" t="s">
        <v>1742</v>
      </c>
      <c r="F424" s="170">
        <v>533.79361731200015</v>
      </c>
      <c r="G424" s="27">
        <v>121.6426914102809</v>
      </c>
      <c r="H424" s="27">
        <v>366.01050000000004</v>
      </c>
      <c r="I424" s="29">
        <v>46.140425901719205</v>
      </c>
      <c r="J424" s="76"/>
      <c r="K424" s="28">
        <f t="shared" si="72"/>
        <v>533.79</v>
      </c>
      <c r="L424" s="81">
        <f t="shared" si="81"/>
        <v>0.99999322338843544</v>
      </c>
      <c r="M424" s="27">
        <f t="shared" si="73"/>
        <v>121.64</v>
      </c>
      <c r="N424" s="81">
        <f t="shared" si="74"/>
        <v>0.99997787445961861</v>
      </c>
      <c r="O424" s="27">
        <f t="shared" si="75"/>
        <v>366.01</v>
      </c>
      <c r="P424" s="81">
        <f t="shared" si="76"/>
        <v>0.99999863391897215</v>
      </c>
      <c r="Q424" s="27">
        <f t="shared" si="77"/>
        <v>46.14</v>
      </c>
      <c r="R424" s="82">
        <f t="shared" si="78"/>
        <v>0.9999907694454292</v>
      </c>
    </row>
    <row r="425" spans="1:18" s="4" customFormat="1" ht="56.1" customHeight="1" x14ac:dyDescent="0.25">
      <c r="A425" s="182" t="s">
        <v>518</v>
      </c>
      <c r="B425" s="103" t="s">
        <v>519</v>
      </c>
      <c r="C425" s="119" t="s">
        <v>1350</v>
      </c>
      <c r="D425" s="115" t="s">
        <v>112</v>
      </c>
      <c r="E425" s="214" t="s">
        <v>1005</v>
      </c>
      <c r="F425" s="170">
        <v>3505.5101358097781</v>
      </c>
      <c r="G425" s="27">
        <v>906.13100252615163</v>
      </c>
      <c r="H425" s="27">
        <v>2403.6509166666669</v>
      </c>
      <c r="I425" s="29">
        <v>195.72821661696003</v>
      </c>
      <c r="J425" s="76"/>
      <c r="K425" s="28">
        <f t="shared" si="72"/>
        <v>3505.51</v>
      </c>
      <c r="L425" s="81">
        <f t="shared" si="81"/>
        <v>0.99999996125819846</v>
      </c>
      <c r="M425" s="27">
        <f t="shared" si="73"/>
        <v>906.13</v>
      </c>
      <c r="N425" s="81">
        <f t="shared" si="74"/>
        <v>0.99999889361897032</v>
      </c>
      <c r="O425" s="27">
        <f t="shared" si="75"/>
        <v>2403.65</v>
      </c>
      <c r="P425" s="81">
        <f t="shared" si="76"/>
        <v>0.99999961863569264</v>
      </c>
      <c r="Q425" s="27">
        <f t="shared" si="77"/>
        <v>195.73</v>
      </c>
      <c r="R425" s="82">
        <f t="shared" si="78"/>
        <v>1.00000911152756</v>
      </c>
    </row>
    <row r="426" spans="1:18" s="4" customFormat="1" ht="72" customHeight="1" x14ac:dyDescent="0.25">
      <c r="A426" s="182" t="s">
        <v>520</v>
      </c>
      <c r="B426" s="103" t="s">
        <v>521</v>
      </c>
      <c r="C426" s="119" t="s">
        <v>1351</v>
      </c>
      <c r="D426" s="115" t="s">
        <v>522</v>
      </c>
      <c r="E426" s="198"/>
      <c r="F426" s="170">
        <v>1957.6295368800002</v>
      </c>
      <c r="G426" s="27">
        <v>1724.19986573664</v>
      </c>
      <c r="H426" s="27">
        <v>0</v>
      </c>
      <c r="I426" s="29">
        <v>233.42967114336</v>
      </c>
      <c r="J426" s="76"/>
      <c r="K426" s="28">
        <f t="shared" si="72"/>
        <v>1957.63</v>
      </c>
      <c r="L426" s="81">
        <f t="shared" si="81"/>
        <v>1.000000236571829</v>
      </c>
      <c r="M426" s="27">
        <f t="shared" si="73"/>
        <v>1724.2</v>
      </c>
      <c r="N426" s="81">
        <f t="shared" si="74"/>
        <v>1.0000000778699516</v>
      </c>
      <c r="O426" s="27">
        <f t="shared" si="75"/>
        <v>0</v>
      </c>
      <c r="P426" s="81" t="e">
        <f t="shared" si="76"/>
        <v>#DIV/0!</v>
      </c>
      <c r="Q426" s="27">
        <f t="shared" si="77"/>
        <v>233.43</v>
      </c>
      <c r="R426" s="82">
        <f t="shared" si="78"/>
        <v>1.0000014088039382</v>
      </c>
    </row>
    <row r="427" spans="1:18" s="4" customFormat="1" ht="72" customHeight="1" x14ac:dyDescent="0.25">
      <c r="A427" s="182" t="s">
        <v>523</v>
      </c>
      <c r="B427" s="103" t="s">
        <v>524</v>
      </c>
      <c r="C427" s="119" t="s">
        <v>1352</v>
      </c>
      <c r="D427" s="115" t="s">
        <v>522</v>
      </c>
      <c r="E427" s="198"/>
      <c r="F427" s="170">
        <v>2989.5553891200002</v>
      </c>
      <c r="G427" s="27">
        <v>2633.0810700614402</v>
      </c>
      <c r="H427" s="27">
        <v>0</v>
      </c>
      <c r="I427" s="29">
        <v>356.47431905856001</v>
      </c>
      <c r="J427" s="76"/>
      <c r="K427" s="28">
        <f t="shared" si="72"/>
        <v>2989.55</v>
      </c>
      <c r="L427" s="81">
        <f t="shared" si="81"/>
        <v>0.99999819735067641</v>
      </c>
      <c r="M427" s="27">
        <f t="shared" si="73"/>
        <v>2633.08</v>
      </c>
      <c r="N427" s="81">
        <f t="shared" si="74"/>
        <v>0.99999959360862356</v>
      </c>
      <c r="O427" s="27">
        <f t="shared" si="75"/>
        <v>0</v>
      </c>
      <c r="P427" s="81" t="e">
        <f t="shared" si="76"/>
        <v>#DIV/0!</v>
      </c>
      <c r="Q427" s="27">
        <f t="shared" si="77"/>
        <v>356.47</v>
      </c>
      <c r="R427" s="82">
        <f t="shared" si="78"/>
        <v>0.99998788395592875</v>
      </c>
    </row>
    <row r="428" spans="1:18" s="4" customFormat="1" ht="72" customHeight="1" x14ac:dyDescent="0.25">
      <c r="A428" s="182" t="s">
        <v>525</v>
      </c>
      <c r="B428" s="103" t="s">
        <v>1743</v>
      </c>
      <c r="C428" s="119" t="s">
        <v>1353</v>
      </c>
      <c r="D428" s="115" t="s">
        <v>112</v>
      </c>
      <c r="E428" s="198"/>
      <c r="F428" s="170">
        <v>233.22387755904001</v>
      </c>
      <c r="G428" s="27">
        <v>211.74832125984</v>
      </c>
      <c r="H428" s="27">
        <v>0</v>
      </c>
      <c r="I428" s="29">
        <v>21.475556299200001</v>
      </c>
      <c r="J428" s="76"/>
      <c r="K428" s="28">
        <f t="shared" si="72"/>
        <v>233.23</v>
      </c>
      <c r="L428" s="81">
        <f t="shared" si="81"/>
        <v>1.0000262513470921</v>
      </c>
      <c r="M428" s="27">
        <f t="shared" si="73"/>
        <v>211.75</v>
      </c>
      <c r="N428" s="81">
        <f t="shared" si="74"/>
        <v>1.0000079279974925</v>
      </c>
      <c r="O428" s="27">
        <f t="shared" si="75"/>
        <v>0</v>
      </c>
      <c r="P428" s="81" t="e">
        <f t="shared" si="76"/>
        <v>#DIV/0!</v>
      </c>
      <c r="Q428" s="27">
        <f t="shared" si="77"/>
        <v>21.48</v>
      </c>
      <c r="R428" s="82">
        <f t="shared" si="78"/>
        <v>1.0002069190077356</v>
      </c>
    </row>
    <row r="429" spans="1:18" s="4" customFormat="1" ht="39" customHeight="1" x14ac:dyDescent="0.25">
      <c r="A429" s="182" t="s">
        <v>1088</v>
      </c>
      <c r="B429" s="105" t="s">
        <v>1089</v>
      </c>
      <c r="C429" s="119" t="s">
        <v>1103</v>
      </c>
      <c r="D429" s="115" t="s">
        <v>112</v>
      </c>
      <c r="E429" s="214" t="s">
        <v>1479</v>
      </c>
      <c r="F429" s="170">
        <v>778.18515200000002</v>
      </c>
      <c r="G429" s="27">
        <v>449.18515200000002</v>
      </c>
      <c r="H429" s="27">
        <v>329</v>
      </c>
      <c r="I429" s="29">
        <v>0</v>
      </c>
      <c r="J429" s="76"/>
      <c r="K429" s="28">
        <f t="shared" si="72"/>
        <v>778.19</v>
      </c>
      <c r="L429" s="81">
        <f t="shared" si="81"/>
        <v>1.0000062298798527</v>
      </c>
      <c r="M429" s="27">
        <f t="shared" si="73"/>
        <v>449.19</v>
      </c>
      <c r="N429" s="81">
        <f t="shared" si="74"/>
        <v>1.0000107928767867</v>
      </c>
      <c r="O429" s="27">
        <f t="shared" si="75"/>
        <v>329</v>
      </c>
      <c r="P429" s="81">
        <f t="shared" si="76"/>
        <v>1</v>
      </c>
      <c r="Q429" s="27">
        <f t="shared" si="77"/>
        <v>0</v>
      </c>
      <c r="R429" s="82" t="e">
        <f t="shared" si="78"/>
        <v>#DIV/0!</v>
      </c>
    </row>
    <row r="430" spans="1:18" s="4" customFormat="1" ht="33" customHeight="1" x14ac:dyDescent="0.25">
      <c r="A430" s="210" t="s">
        <v>526</v>
      </c>
      <c r="B430" s="102"/>
      <c r="C430" s="121"/>
      <c r="D430" s="84"/>
      <c r="E430" s="214"/>
      <c r="F430" s="170"/>
      <c r="G430" s="27"/>
      <c r="H430" s="27"/>
      <c r="I430" s="29"/>
      <c r="J430" s="76"/>
      <c r="K430" s="28"/>
      <c r="L430" s="81"/>
      <c r="M430" s="27"/>
      <c r="N430" s="81"/>
      <c r="O430" s="27"/>
      <c r="P430" s="81"/>
      <c r="Q430" s="27"/>
      <c r="R430" s="82"/>
    </row>
    <row r="431" spans="1:18" s="4" customFormat="1" ht="89.25" customHeight="1" x14ac:dyDescent="0.25">
      <c r="A431" s="189" t="s">
        <v>527</v>
      </c>
      <c r="B431" s="103" t="s">
        <v>1354</v>
      </c>
      <c r="C431" s="119" t="s">
        <v>1355</v>
      </c>
      <c r="D431" s="14" t="s">
        <v>476</v>
      </c>
      <c r="E431" s="234" t="s">
        <v>1006</v>
      </c>
      <c r="F431" s="170">
        <v>986.98485472149002</v>
      </c>
      <c r="G431" s="27">
        <v>261.42176335511255</v>
      </c>
      <c r="H431" s="27">
        <v>656.72701249719341</v>
      </c>
      <c r="I431" s="29">
        <v>68.836078869184007</v>
      </c>
      <c r="J431" s="76"/>
      <c r="K431" s="28">
        <f t="shared" si="72"/>
        <v>986.99000000000012</v>
      </c>
      <c r="L431" s="81">
        <f t="shared" ref="L431:L456" si="82">K431/F431</f>
        <v>1.0000052131281301</v>
      </c>
      <c r="M431" s="27">
        <f t="shared" si="73"/>
        <v>261.42</v>
      </c>
      <c r="N431" s="81">
        <f t="shared" si="74"/>
        <v>0.99999325475014056</v>
      </c>
      <c r="O431" s="27">
        <f t="shared" si="75"/>
        <v>656.73</v>
      </c>
      <c r="P431" s="81">
        <f t="shared" si="76"/>
        <v>1.0000045490786122</v>
      </c>
      <c r="Q431" s="27">
        <f t="shared" si="77"/>
        <v>68.84</v>
      </c>
      <c r="R431" s="82">
        <f t="shared" si="78"/>
        <v>1.0000569633087824</v>
      </c>
    </row>
    <row r="432" spans="1:18" s="4" customFormat="1" ht="88.5" customHeight="1" x14ac:dyDescent="0.25">
      <c r="A432" s="189" t="s">
        <v>528</v>
      </c>
      <c r="B432" s="103" t="s">
        <v>980</v>
      </c>
      <c r="C432" s="119" t="s">
        <v>1356</v>
      </c>
      <c r="D432" s="14" t="s">
        <v>476</v>
      </c>
      <c r="E432" s="234" t="s">
        <v>1007</v>
      </c>
      <c r="F432" s="170">
        <v>1788.4289196934074</v>
      </c>
      <c r="G432" s="27">
        <v>359.71811931455096</v>
      </c>
      <c r="H432" s="27">
        <v>1304.2920289866004</v>
      </c>
      <c r="I432" s="29">
        <v>124.41877139225601</v>
      </c>
      <c r="J432" s="76"/>
      <c r="K432" s="28">
        <f t="shared" si="72"/>
        <v>1788.43</v>
      </c>
      <c r="L432" s="81">
        <f t="shared" si="82"/>
        <v>1.0000006040534128</v>
      </c>
      <c r="M432" s="27">
        <f t="shared" si="73"/>
        <v>359.72</v>
      </c>
      <c r="N432" s="81">
        <f t="shared" si="74"/>
        <v>1.0000052282199536</v>
      </c>
      <c r="O432" s="27">
        <f t="shared" si="75"/>
        <v>1304.29</v>
      </c>
      <c r="P432" s="81">
        <f t="shared" si="76"/>
        <v>0.99999844437706031</v>
      </c>
      <c r="Q432" s="27">
        <f t="shared" si="77"/>
        <v>124.42</v>
      </c>
      <c r="R432" s="82">
        <f t="shared" si="78"/>
        <v>1.0000098747779795</v>
      </c>
    </row>
    <row r="433" spans="1:18" s="4" customFormat="1" ht="79.5" customHeight="1" x14ac:dyDescent="0.25">
      <c r="A433" s="189" t="s">
        <v>529</v>
      </c>
      <c r="B433" s="103" t="s">
        <v>981</v>
      </c>
      <c r="C433" s="119" t="s">
        <v>1357</v>
      </c>
      <c r="D433" s="14" t="s">
        <v>476</v>
      </c>
      <c r="E433" s="234" t="s">
        <v>1007</v>
      </c>
      <c r="F433" s="170">
        <v>1967.2718116627486</v>
      </c>
      <c r="G433" s="27">
        <v>382.9194662454679</v>
      </c>
      <c r="H433" s="27">
        <v>1434.7212318852605</v>
      </c>
      <c r="I433" s="29">
        <v>149.63111353202012</v>
      </c>
      <c r="J433" s="76"/>
      <c r="K433" s="28">
        <f t="shared" si="72"/>
        <v>1967.27</v>
      </c>
      <c r="L433" s="81">
        <f t="shared" si="82"/>
        <v>0.99999907909891361</v>
      </c>
      <c r="M433" s="27">
        <f t="shared" si="73"/>
        <v>382.92</v>
      </c>
      <c r="N433" s="81">
        <f t="shared" si="74"/>
        <v>1.0000013939080648</v>
      </c>
      <c r="O433" s="27">
        <f t="shared" si="75"/>
        <v>1434.72</v>
      </c>
      <c r="P433" s="81">
        <f t="shared" si="76"/>
        <v>0.99999914137657331</v>
      </c>
      <c r="Q433" s="27">
        <f t="shared" si="77"/>
        <v>149.63</v>
      </c>
      <c r="R433" s="82">
        <f t="shared" si="78"/>
        <v>0.99999255815188537</v>
      </c>
    </row>
    <row r="434" spans="1:18" s="4" customFormat="1" ht="93" customHeight="1" x14ac:dyDescent="0.25">
      <c r="A434" s="189" t="s">
        <v>530</v>
      </c>
      <c r="B434" s="103" t="s">
        <v>531</v>
      </c>
      <c r="C434" s="119" t="s">
        <v>1358</v>
      </c>
      <c r="D434" s="14" t="s">
        <v>476</v>
      </c>
      <c r="E434" s="234" t="s">
        <v>1008</v>
      </c>
      <c r="F434" s="170">
        <v>851.75310861706612</v>
      </c>
      <c r="G434" s="27">
        <v>239.37353739364616</v>
      </c>
      <c r="H434" s="27">
        <v>539.52386731077991</v>
      </c>
      <c r="I434" s="29">
        <v>72.85570391264001</v>
      </c>
      <c r="J434" s="76"/>
      <c r="K434" s="28">
        <f t="shared" si="72"/>
        <v>851.75</v>
      </c>
      <c r="L434" s="81">
        <f t="shared" si="82"/>
        <v>0.9999963503308239</v>
      </c>
      <c r="M434" s="27">
        <f t="shared" si="73"/>
        <v>239.37</v>
      </c>
      <c r="N434" s="81">
        <f t="shared" si="74"/>
        <v>0.99998522228611952</v>
      </c>
      <c r="O434" s="27">
        <f t="shared" si="75"/>
        <v>539.52</v>
      </c>
      <c r="P434" s="81">
        <f t="shared" si="76"/>
        <v>0.99999283199314393</v>
      </c>
      <c r="Q434" s="27">
        <f t="shared" si="77"/>
        <v>72.86</v>
      </c>
      <c r="R434" s="82">
        <f t="shared" si="78"/>
        <v>1.0000589670695537</v>
      </c>
    </row>
    <row r="435" spans="1:18" s="4" customFormat="1" ht="93" customHeight="1" x14ac:dyDescent="0.25">
      <c r="A435" s="189" t="s">
        <v>532</v>
      </c>
      <c r="B435" s="103" t="s">
        <v>533</v>
      </c>
      <c r="C435" s="119" t="s">
        <v>1359</v>
      </c>
      <c r="D435" s="14" t="s">
        <v>476</v>
      </c>
      <c r="E435" s="234" t="s">
        <v>1008</v>
      </c>
      <c r="F435" s="170">
        <v>1748.0340137990006</v>
      </c>
      <c r="G435" s="27">
        <v>322.41120051215927</v>
      </c>
      <c r="H435" s="27">
        <v>1297.1749366033853</v>
      </c>
      <c r="I435" s="29">
        <v>128.447876683456</v>
      </c>
      <c r="J435" s="76"/>
      <c r="K435" s="28">
        <f t="shared" si="72"/>
        <v>1748.0300000000002</v>
      </c>
      <c r="L435" s="81">
        <f t="shared" si="82"/>
        <v>0.99999770382099618</v>
      </c>
      <c r="M435" s="27">
        <f t="shared" si="73"/>
        <v>322.41000000000003</v>
      </c>
      <c r="N435" s="81">
        <f t="shared" si="74"/>
        <v>0.99999627645640932</v>
      </c>
      <c r="O435" s="27">
        <f t="shared" si="75"/>
        <v>1297.17</v>
      </c>
      <c r="P435" s="81">
        <f t="shared" si="76"/>
        <v>0.99999619434260878</v>
      </c>
      <c r="Q435" s="27">
        <f t="shared" si="77"/>
        <v>128.44999999999999</v>
      </c>
      <c r="R435" s="82">
        <f t="shared" si="78"/>
        <v>1.0000165305694326</v>
      </c>
    </row>
    <row r="436" spans="1:18" s="4" customFormat="1" ht="88.5" customHeight="1" x14ac:dyDescent="0.25">
      <c r="A436" s="189" t="s">
        <v>534</v>
      </c>
      <c r="B436" s="103" t="s">
        <v>535</v>
      </c>
      <c r="C436" s="119" t="s">
        <v>1360</v>
      </c>
      <c r="D436" s="14" t="s">
        <v>476</v>
      </c>
      <c r="E436" s="234" t="s">
        <v>1008</v>
      </c>
      <c r="F436" s="170">
        <v>1715.5111646277628</v>
      </c>
      <c r="G436" s="27">
        <v>342.28975222825841</v>
      </c>
      <c r="H436" s="27">
        <v>1219.5661797125852</v>
      </c>
      <c r="I436" s="29">
        <v>153.65523268691916</v>
      </c>
      <c r="J436" s="76"/>
      <c r="K436" s="28">
        <f t="shared" si="72"/>
        <v>1715.52</v>
      </c>
      <c r="L436" s="81">
        <f t="shared" si="82"/>
        <v>1.0000051502854772</v>
      </c>
      <c r="M436" s="27">
        <f t="shared" si="73"/>
        <v>342.29</v>
      </c>
      <c r="N436" s="81">
        <f t="shared" si="74"/>
        <v>1.0000007238654971</v>
      </c>
      <c r="O436" s="27">
        <f t="shared" si="75"/>
        <v>1219.57</v>
      </c>
      <c r="P436" s="81">
        <f t="shared" si="76"/>
        <v>1.0000031324970127</v>
      </c>
      <c r="Q436" s="27">
        <f t="shared" si="77"/>
        <v>153.66</v>
      </c>
      <c r="R436" s="82">
        <f t="shared" si="78"/>
        <v>1.0000310260379517</v>
      </c>
    </row>
    <row r="437" spans="1:18" s="4" customFormat="1" ht="90" customHeight="1" x14ac:dyDescent="0.25">
      <c r="A437" s="189" t="s">
        <v>536</v>
      </c>
      <c r="B437" s="103" t="s">
        <v>982</v>
      </c>
      <c r="C437" s="119" t="s">
        <v>1583</v>
      </c>
      <c r="D437" s="14" t="s">
        <v>476</v>
      </c>
      <c r="E437" s="234" t="s">
        <v>1007</v>
      </c>
      <c r="F437" s="170">
        <v>1721.6261384370127</v>
      </c>
      <c r="G437" s="27">
        <v>340.05265287251814</v>
      </c>
      <c r="H437" s="27">
        <v>1284.5526301523987</v>
      </c>
      <c r="I437" s="29">
        <v>97.020855412096012</v>
      </c>
      <c r="J437" s="76"/>
      <c r="K437" s="28">
        <f t="shared" si="72"/>
        <v>1721.62</v>
      </c>
      <c r="L437" s="81">
        <f t="shared" si="82"/>
        <v>0.99999643451218834</v>
      </c>
      <c r="M437" s="27">
        <f t="shared" si="73"/>
        <v>340.05</v>
      </c>
      <c r="N437" s="81">
        <f t="shared" si="74"/>
        <v>0.99999219864189937</v>
      </c>
      <c r="O437" s="27">
        <f t="shared" si="75"/>
        <v>1284.55</v>
      </c>
      <c r="P437" s="81">
        <f t="shared" si="76"/>
        <v>0.99999795247595391</v>
      </c>
      <c r="Q437" s="27">
        <f t="shared" si="77"/>
        <v>97.02</v>
      </c>
      <c r="R437" s="82">
        <f t="shared" si="78"/>
        <v>0.99999118321424418</v>
      </c>
    </row>
    <row r="438" spans="1:18" s="4" customFormat="1" ht="93" customHeight="1" x14ac:dyDescent="0.25">
      <c r="A438" s="189" t="s">
        <v>537</v>
      </c>
      <c r="B438" s="103" t="s">
        <v>1037</v>
      </c>
      <c r="C438" s="119" t="s">
        <v>1584</v>
      </c>
      <c r="D438" s="14" t="s">
        <v>476</v>
      </c>
      <c r="E438" s="234" t="s">
        <v>1007</v>
      </c>
      <c r="F438" s="170">
        <v>2523.0702034089304</v>
      </c>
      <c r="G438" s="27">
        <v>438.34900883195644</v>
      </c>
      <c r="H438" s="27">
        <v>1932.117646641806</v>
      </c>
      <c r="I438" s="29">
        <v>152.603547935168</v>
      </c>
      <c r="J438" s="76"/>
      <c r="K438" s="28">
        <f t="shared" si="72"/>
        <v>2523.0699999999997</v>
      </c>
      <c r="L438" s="81">
        <f t="shared" si="82"/>
        <v>0.99999991938039201</v>
      </c>
      <c r="M438" s="27">
        <f t="shared" si="73"/>
        <v>438.35</v>
      </c>
      <c r="N438" s="81">
        <f t="shared" si="74"/>
        <v>1.0000022611390094</v>
      </c>
      <c r="O438" s="27">
        <f t="shared" si="75"/>
        <v>1932.12</v>
      </c>
      <c r="P438" s="81">
        <f t="shared" si="76"/>
        <v>1.0000012180201334</v>
      </c>
      <c r="Q438" s="27">
        <f t="shared" si="77"/>
        <v>152.6</v>
      </c>
      <c r="R438" s="82">
        <f t="shared" si="78"/>
        <v>0.99997675063774072</v>
      </c>
    </row>
    <row r="439" spans="1:18" s="4" customFormat="1" ht="77.25" customHeight="1" x14ac:dyDescent="0.25">
      <c r="A439" s="189" t="s">
        <v>538</v>
      </c>
      <c r="B439" s="103" t="s">
        <v>983</v>
      </c>
      <c r="C439" s="119" t="s">
        <v>1585</v>
      </c>
      <c r="D439" s="14" t="s">
        <v>476</v>
      </c>
      <c r="E439" s="234" t="s">
        <v>1009</v>
      </c>
      <c r="F439" s="170">
        <v>2775.3772237498233</v>
      </c>
      <c r="G439" s="27">
        <v>472.23220677633708</v>
      </c>
      <c r="H439" s="27">
        <v>2125.3294113059865</v>
      </c>
      <c r="I439" s="29">
        <v>177.81560566749982</v>
      </c>
      <c r="J439" s="76"/>
      <c r="K439" s="28">
        <f t="shared" si="72"/>
        <v>2775.38</v>
      </c>
      <c r="L439" s="81">
        <f t="shared" si="82"/>
        <v>1.000001000314535</v>
      </c>
      <c r="M439" s="27">
        <f t="shared" si="73"/>
        <v>472.23</v>
      </c>
      <c r="N439" s="81">
        <f t="shared" si="74"/>
        <v>0.99999532692538673</v>
      </c>
      <c r="O439" s="27">
        <f t="shared" si="75"/>
        <v>2125.33</v>
      </c>
      <c r="P439" s="81">
        <f t="shared" si="76"/>
        <v>1.0000002769895389</v>
      </c>
      <c r="Q439" s="27">
        <f t="shared" si="77"/>
        <v>177.82</v>
      </c>
      <c r="R439" s="82">
        <f t="shared" si="78"/>
        <v>1.0000247128618642</v>
      </c>
    </row>
    <row r="440" spans="1:18" s="4" customFormat="1" ht="92.25" customHeight="1" x14ac:dyDescent="0.25">
      <c r="A440" s="189" t="s">
        <v>539</v>
      </c>
      <c r="B440" s="103" t="s">
        <v>1038</v>
      </c>
      <c r="C440" s="119" t="s">
        <v>1586</v>
      </c>
      <c r="D440" s="14" t="s">
        <v>476</v>
      </c>
      <c r="E440" s="234" t="s">
        <v>1009</v>
      </c>
      <c r="F440" s="170">
        <v>834.52906795595777</v>
      </c>
      <c r="G440" s="27">
        <v>251.27055356553217</v>
      </c>
      <c r="H440" s="27">
        <v>513.46113839999998</v>
      </c>
      <c r="I440" s="29">
        <v>69.797375990425607</v>
      </c>
      <c r="J440" s="76"/>
      <c r="K440" s="28">
        <f t="shared" si="72"/>
        <v>834.53</v>
      </c>
      <c r="L440" s="81">
        <f t="shared" si="82"/>
        <v>1.0000011168503027</v>
      </c>
      <c r="M440" s="27">
        <f t="shared" si="73"/>
        <v>251.27</v>
      </c>
      <c r="N440" s="81">
        <f t="shared" si="74"/>
        <v>0.99999779693432322</v>
      </c>
      <c r="O440" s="27">
        <f t="shared" si="75"/>
        <v>513.46</v>
      </c>
      <c r="P440" s="81">
        <f t="shared" si="76"/>
        <v>0.99999778288965846</v>
      </c>
      <c r="Q440" s="27">
        <f t="shared" si="77"/>
        <v>69.8</v>
      </c>
      <c r="R440" s="82">
        <f t="shared" si="78"/>
        <v>1.0000375946736844</v>
      </c>
    </row>
    <row r="441" spans="1:18" s="4" customFormat="1" ht="89.25" customHeight="1" x14ac:dyDescent="0.25">
      <c r="A441" s="189" t="s">
        <v>540</v>
      </c>
      <c r="B441" s="103" t="s">
        <v>1587</v>
      </c>
      <c r="C441" s="119" t="s">
        <v>1588</v>
      </c>
      <c r="D441" s="14" t="s">
        <v>476</v>
      </c>
      <c r="E441" s="234" t="s">
        <v>1009</v>
      </c>
      <c r="F441" s="170">
        <v>1499.1349416039757</v>
      </c>
      <c r="G441" s="27">
        <v>451.37848531615492</v>
      </c>
      <c r="H441" s="27">
        <v>922.37354369999991</v>
      </c>
      <c r="I441" s="29">
        <v>125.38291258782083</v>
      </c>
      <c r="J441" s="76"/>
      <c r="K441" s="28">
        <f t="shared" si="72"/>
        <v>1499.13</v>
      </c>
      <c r="L441" s="81">
        <f t="shared" si="82"/>
        <v>0.99999670369635285</v>
      </c>
      <c r="M441" s="27">
        <f t="shared" si="73"/>
        <v>451.38</v>
      </c>
      <c r="N441" s="81">
        <f t="shared" si="74"/>
        <v>1.0000033556846291</v>
      </c>
      <c r="O441" s="27">
        <f t="shared" si="75"/>
        <v>922.37</v>
      </c>
      <c r="P441" s="81">
        <f t="shared" si="76"/>
        <v>0.99999615806413344</v>
      </c>
      <c r="Q441" s="27">
        <f t="shared" si="77"/>
        <v>125.38</v>
      </c>
      <c r="R441" s="82">
        <f t="shared" si="78"/>
        <v>0.99997677045651023</v>
      </c>
    </row>
    <row r="442" spans="1:18" s="4" customFormat="1" ht="93.75" customHeight="1" x14ac:dyDescent="0.25">
      <c r="A442" s="189" t="s">
        <v>541</v>
      </c>
      <c r="B442" s="103" t="s">
        <v>1090</v>
      </c>
      <c r="C442" s="119" t="s">
        <v>1589</v>
      </c>
      <c r="D442" s="14" t="s">
        <v>476</v>
      </c>
      <c r="E442" s="234" t="s">
        <v>1009</v>
      </c>
      <c r="F442" s="170">
        <v>1800.5783325020946</v>
      </c>
      <c r="G442" s="27">
        <v>542.14086928579127</v>
      </c>
      <c r="H442" s="27">
        <v>1107.842777303583</v>
      </c>
      <c r="I442" s="29">
        <v>150.59468591272028</v>
      </c>
      <c r="J442" s="76"/>
      <c r="K442" s="28">
        <f t="shared" si="72"/>
        <v>1800.57</v>
      </c>
      <c r="L442" s="81">
        <f t="shared" si="82"/>
        <v>0.99999537231902424</v>
      </c>
      <c r="M442" s="27">
        <f t="shared" si="73"/>
        <v>542.14</v>
      </c>
      <c r="N442" s="81">
        <f t="shared" si="74"/>
        <v>0.99999839656841882</v>
      </c>
      <c r="O442" s="27">
        <f t="shared" si="75"/>
        <v>1107.8399999999999</v>
      </c>
      <c r="P442" s="81">
        <f t="shared" si="76"/>
        <v>0.99999749305258834</v>
      </c>
      <c r="Q442" s="27">
        <f t="shared" si="77"/>
        <v>150.59</v>
      </c>
      <c r="R442" s="82">
        <f t="shared" si="78"/>
        <v>0.99996888394373362</v>
      </c>
    </row>
    <row r="443" spans="1:18" s="4" customFormat="1" ht="81" customHeight="1" x14ac:dyDescent="0.25">
      <c r="A443" s="189" t="s">
        <v>542</v>
      </c>
      <c r="B443" s="103" t="s">
        <v>543</v>
      </c>
      <c r="C443" s="119" t="s">
        <v>1590</v>
      </c>
      <c r="D443" s="14" t="s">
        <v>387</v>
      </c>
      <c r="E443" s="234" t="s">
        <v>1361</v>
      </c>
      <c r="F443" s="170">
        <v>77.074889735615628</v>
      </c>
      <c r="G443" s="27">
        <v>34.509728000000003</v>
      </c>
      <c r="H443" s="27">
        <v>35.457538156735623</v>
      </c>
      <c r="I443" s="29">
        <v>7.1076235788800011</v>
      </c>
      <c r="J443" s="76"/>
      <c r="K443" s="28">
        <f t="shared" si="72"/>
        <v>77.08</v>
      </c>
      <c r="L443" s="81">
        <f t="shared" si="82"/>
        <v>1.0000663025844332</v>
      </c>
      <c r="M443" s="27">
        <f t="shared" si="73"/>
        <v>34.51</v>
      </c>
      <c r="N443" s="81">
        <f t="shared" si="74"/>
        <v>1.0000078818355218</v>
      </c>
      <c r="O443" s="27">
        <f t="shared" si="75"/>
        <v>35.46</v>
      </c>
      <c r="P443" s="81">
        <f t="shared" si="76"/>
        <v>1.0000694307442748</v>
      </c>
      <c r="Q443" s="27">
        <f t="shared" si="77"/>
        <v>7.11</v>
      </c>
      <c r="R443" s="82">
        <f t="shared" si="78"/>
        <v>1.0003343481957965</v>
      </c>
    </row>
    <row r="444" spans="1:18" s="4" customFormat="1" ht="90.75" customHeight="1" x14ac:dyDescent="0.25">
      <c r="A444" s="189" t="s">
        <v>544</v>
      </c>
      <c r="B444" s="103" t="s">
        <v>1591</v>
      </c>
      <c r="C444" s="119" t="s">
        <v>1592</v>
      </c>
      <c r="D444" s="14" t="s">
        <v>387</v>
      </c>
      <c r="E444" s="234" t="s">
        <v>1361</v>
      </c>
      <c r="F444" s="170">
        <v>193.94757130893834</v>
      </c>
      <c r="G444" s="27">
        <v>65.419050028778699</v>
      </c>
      <c r="H444" s="27">
        <v>115.68803815673563</v>
      </c>
      <c r="I444" s="29">
        <v>12.840483123423999</v>
      </c>
      <c r="J444" s="76"/>
      <c r="K444" s="28">
        <f t="shared" si="72"/>
        <v>193.95000000000002</v>
      </c>
      <c r="L444" s="81">
        <f t="shared" si="82"/>
        <v>1.0000125224102849</v>
      </c>
      <c r="M444" s="27">
        <f t="shared" si="73"/>
        <v>65.42</v>
      </c>
      <c r="N444" s="81">
        <f t="shared" si="74"/>
        <v>1.000014521324001</v>
      </c>
      <c r="O444" s="27">
        <f t="shared" si="75"/>
        <v>115.69</v>
      </c>
      <c r="P444" s="81">
        <f t="shared" si="76"/>
        <v>1.0000169580476566</v>
      </c>
      <c r="Q444" s="27">
        <f t="shared" si="77"/>
        <v>12.84</v>
      </c>
      <c r="R444" s="82">
        <f t="shared" si="78"/>
        <v>0.99996237498080442</v>
      </c>
    </row>
    <row r="445" spans="1:18" s="4" customFormat="1" ht="75" customHeight="1" x14ac:dyDescent="0.25">
      <c r="A445" s="189" t="s">
        <v>545</v>
      </c>
      <c r="B445" s="103" t="s">
        <v>1593</v>
      </c>
      <c r="C445" s="119" t="s">
        <v>1517</v>
      </c>
      <c r="D445" s="14" t="s">
        <v>387</v>
      </c>
      <c r="E445" s="234" t="s">
        <v>1361</v>
      </c>
      <c r="F445" s="170">
        <v>72.829606526239616</v>
      </c>
      <c r="G445" s="27">
        <v>32.387379728000006</v>
      </c>
      <c r="H445" s="27">
        <v>35.457538156735623</v>
      </c>
      <c r="I445" s="29">
        <v>4.9846886415040004</v>
      </c>
      <c r="J445" s="76"/>
      <c r="K445" s="28">
        <f t="shared" si="72"/>
        <v>72.83</v>
      </c>
      <c r="L445" s="81">
        <f t="shared" si="82"/>
        <v>1.0000054026621747</v>
      </c>
      <c r="M445" s="27">
        <f t="shared" si="73"/>
        <v>32.39</v>
      </c>
      <c r="N445" s="81">
        <f t="shared" si="74"/>
        <v>1.0000809041059202</v>
      </c>
      <c r="O445" s="27">
        <f t="shared" si="75"/>
        <v>35.46</v>
      </c>
      <c r="P445" s="81">
        <f t="shared" si="76"/>
        <v>1.0000694307442748</v>
      </c>
      <c r="Q445" s="27">
        <f t="shared" si="77"/>
        <v>4.9800000000000004</v>
      </c>
      <c r="R445" s="82">
        <f t="shared" si="78"/>
        <v>0.99905939129979737</v>
      </c>
    </row>
    <row r="446" spans="1:18" s="4" customFormat="1" ht="90.75" customHeight="1" x14ac:dyDescent="0.25">
      <c r="A446" s="189" t="s">
        <v>546</v>
      </c>
      <c r="B446" s="103" t="s">
        <v>1594</v>
      </c>
      <c r="C446" s="119" t="s">
        <v>1595</v>
      </c>
      <c r="D446" s="14" t="s">
        <v>387</v>
      </c>
      <c r="E446" s="234" t="s">
        <v>1361</v>
      </c>
      <c r="F446" s="170">
        <v>161.92738479386722</v>
      </c>
      <c r="G446" s="27">
        <v>63.790438618267558</v>
      </c>
      <c r="H446" s="27">
        <v>86.418719406735647</v>
      </c>
      <c r="I446" s="29">
        <v>11.718226768864001</v>
      </c>
      <c r="J446" s="76"/>
      <c r="K446" s="28">
        <f t="shared" si="72"/>
        <v>161.93</v>
      </c>
      <c r="L446" s="81">
        <f t="shared" si="82"/>
        <v>1.0000161504870602</v>
      </c>
      <c r="M446" s="27">
        <f t="shared" si="73"/>
        <v>63.79</v>
      </c>
      <c r="N446" s="81">
        <f t="shared" si="74"/>
        <v>0.99999312407506424</v>
      </c>
      <c r="O446" s="27">
        <f t="shared" si="75"/>
        <v>86.42</v>
      </c>
      <c r="P446" s="81">
        <f t="shared" si="76"/>
        <v>1.0000148184707336</v>
      </c>
      <c r="Q446" s="27">
        <f t="shared" si="77"/>
        <v>11.72</v>
      </c>
      <c r="R446" s="82">
        <f t="shared" si="78"/>
        <v>1.0001513224800114</v>
      </c>
    </row>
    <row r="447" spans="1:18" s="4" customFormat="1" ht="78" customHeight="1" x14ac:dyDescent="0.25">
      <c r="A447" s="189" t="s">
        <v>547</v>
      </c>
      <c r="B447" s="103" t="s">
        <v>1596</v>
      </c>
      <c r="C447" s="119" t="s">
        <v>1597</v>
      </c>
      <c r="D447" s="14" t="s">
        <v>387</v>
      </c>
      <c r="E447" s="234" t="s">
        <v>1361</v>
      </c>
      <c r="F447" s="170">
        <v>116.55161982701499</v>
      </c>
      <c r="G447" s="27">
        <v>37.512074336000005</v>
      </c>
      <c r="H447" s="27">
        <v>68.518392167014994</v>
      </c>
      <c r="I447" s="29">
        <v>10.521153324</v>
      </c>
      <c r="J447" s="76"/>
      <c r="K447" s="28">
        <f t="shared" si="72"/>
        <v>116.55</v>
      </c>
      <c r="L447" s="81">
        <f t="shared" si="82"/>
        <v>0.99998610206346861</v>
      </c>
      <c r="M447" s="27">
        <f t="shared" si="73"/>
        <v>37.51</v>
      </c>
      <c r="N447" s="81">
        <f t="shared" si="74"/>
        <v>0.9999447021782526</v>
      </c>
      <c r="O447" s="27">
        <f t="shared" si="75"/>
        <v>68.52</v>
      </c>
      <c r="P447" s="81">
        <f t="shared" si="76"/>
        <v>1.0000234657138638</v>
      </c>
      <c r="Q447" s="27">
        <f t="shared" si="77"/>
        <v>10.52</v>
      </c>
      <c r="R447" s="82">
        <f t="shared" si="78"/>
        <v>0.99989038045882572</v>
      </c>
    </row>
    <row r="448" spans="1:18" s="4" customFormat="1" ht="90" customHeight="1" x14ac:dyDescent="0.25">
      <c r="A448" s="189" t="s">
        <v>548</v>
      </c>
      <c r="B448" s="103" t="s">
        <v>1598</v>
      </c>
      <c r="C448" s="119" t="s">
        <v>1599</v>
      </c>
      <c r="D448" s="14" t="s">
        <v>387</v>
      </c>
      <c r="E448" s="234" t="s">
        <v>1361</v>
      </c>
      <c r="F448" s="170">
        <v>234.60355220696809</v>
      </c>
      <c r="G448" s="27">
        <v>69.460365127089105</v>
      </c>
      <c r="H448" s="27">
        <v>148.74889216701499</v>
      </c>
      <c r="I448" s="29">
        <v>16.394294912864002</v>
      </c>
      <c r="J448" s="76"/>
      <c r="K448" s="28">
        <f t="shared" si="72"/>
        <v>234.59999999999997</v>
      </c>
      <c r="L448" s="81">
        <f t="shared" si="82"/>
        <v>0.99998485868208431</v>
      </c>
      <c r="M448" s="27">
        <f t="shared" si="73"/>
        <v>69.459999999999994</v>
      </c>
      <c r="N448" s="81">
        <f t="shared" si="74"/>
        <v>0.99999474337503924</v>
      </c>
      <c r="O448" s="27">
        <f t="shared" si="75"/>
        <v>148.75</v>
      </c>
      <c r="P448" s="81">
        <f t="shared" si="76"/>
        <v>1.0000074476721734</v>
      </c>
      <c r="Q448" s="27">
        <f t="shared" si="77"/>
        <v>16.39</v>
      </c>
      <c r="R448" s="82">
        <f t="shared" si="78"/>
        <v>0.99973802393534894</v>
      </c>
    </row>
    <row r="449" spans="1:18" s="4" customFormat="1" ht="73.5" customHeight="1" x14ac:dyDescent="0.25">
      <c r="A449" s="189" t="s">
        <v>549</v>
      </c>
      <c r="B449" s="103" t="s">
        <v>550</v>
      </c>
      <c r="C449" s="119" t="s">
        <v>1600</v>
      </c>
      <c r="D449" s="14" t="s">
        <v>387</v>
      </c>
      <c r="E449" s="234" t="s">
        <v>1361</v>
      </c>
      <c r="F449" s="170">
        <v>113.369753885959</v>
      </c>
      <c r="G449" s="27">
        <v>36.312861288000008</v>
      </c>
      <c r="H449" s="27">
        <v>68.518392167014994</v>
      </c>
      <c r="I449" s="29">
        <v>8.5385004309440014</v>
      </c>
      <c r="J449" s="76"/>
      <c r="K449" s="28">
        <f t="shared" si="72"/>
        <v>113.37</v>
      </c>
      <c r="L449" s="81">
        <f t="shared" si="82"/>
        <v>1.0000021708968447</v>
      </c>
      <c r="M449" s="27">
        <f t="shared" si="73"/>
        <v>36.31</v>
      </c>
      <c r="N449" s="81">
        <f t="shared" si="74"/>
        <v>0.99992120455677369</v>
      </c>
      <c r="O449" s="27">
        <f t="shared" si="75"/>
        <v>68.52</v>
      </c>
      <c r="P449" s="81">
        <f t="shared" si="76"/>
        <v>1.0000234657138638</v>
      </c>
      <c r="Q449" s="27">
        <f t="shared" si="77"/>
        <v>8.5399999999999991</v>
      </c>
      <c r="R449" s="82">
        <f t="shared" si="78"/>
        <v>1.0001756244047917</v>
      </c>
    </row>
    <row r="450" spans="1:18" s="4" customFormat="1" ht="93.75" customHeight="1" x14ac:dyDescent="0.25">
      <c r="A450" s="189" t="s">
        <v>551</v>
      </c>
      <c r="B450" s="103" t="s">
        <v>552</v>
      </c>
      <c r="C450" s="119" t="s">
        <v>1601</v>
      </c>
      <c r="D450" s="14" t="s">
        <v>387</v>
      </c>
      <c r="E450" s="234" t="s">
        <v>1361</v>
      </c>
      <c r="F450" s="170">
        <v>201.07972693647008</v>
      </c>
      <c r="G450" s="27">
        <v>66.328114961151101</v>
      </c>
      <c r="H450" s="27">
        <v>119.47957341701499</v>
      </c>
      <c r="I450" s="29">
        <v>15.272038558304002</v>
      </c>
      <c r="J450" s="76"/>
      <c r="K450" s="28">
        <f t="shared" si="72"/>
        <v>201.08</v>
      </c>
      <c r="L450" s="81">
        <f t="shared" si="82"/>
        <v>1.0000013579863773</v>
      </c>
      <c r="M450" s="27">
        <f t="shared" si="73"/>
        <v>66.33</v>
      </c>
      <c r="N450" s="81">
        <f t="shared" si="74"/>
        <v>1.0000284199068525</v>
      </c>
      <c r="O450" s="27">
        <f t="shared" si="75"/>
        <v>119.48</v>
      </c>
      <c r="P450" s="81">
        <f t="shared" si="76"/>
        <v>1.0000035703423842</v>
      </c>
      <c r="Q450" s="27">
        <f t="shared" si="77"/>
        <v>15.27</v>
      </c>
      <c r="R450" s="82">
        <f t="shared" si="78"/>
        <v>0.99986651694885265</v>
      </c>
    </row>
    <row r="451" spans="1:18" s="4" customFormat="1" ht="90" customHeight="1" x14ac:dyDescent="0.25">
      <c r="A451" s="189" t="s">
        <v>553</v>
      </c>
      <c r="B451" s="103" t="s">
        <v>1602</v>
      </c>
      <c r="C451" s="119" t="s">
        <v>1603</v>
      </c>
      <c r="D451" s="14" t="s">
        <v>387</v>
      </c>
      <c r="E451" s="234" t="s">
        <v>1361</v>
      </c>
      <c r="F451" s="170">
        <v>180.49288673388801</v>
      </c>
      <c r="G451" s="27">
        <v>60.938520052608006</v>
      </c>
      <c r="H451" s="27">
        <v>102.627</v>
      </c>
      <c r="I451" s="29">
        <v>16.927366681280002</v>
      </c>
      <c r="J451" s="76"/>
      <c r="K451" s="28">
        <f t="shared" si="72"/>
        <v>180.5</v>
      </c>
      <c r="L451" s="81">
        <f t="shared" si="82"/>
        <v>1.0000394102296257</v>
      </c>
      <c r="M451" s="27">
        <f t="shared" si="73"/>
        <v>60.94</v>
      </c>
      <c r="N451" s="81">
        <f t="shared" si="74"/>
        <v>1.0000242859096466</v>
      </c>
      <c r="O451" s="27">
        <f t="shared" si="75"/>
        <v>102.63</v>
      </c>
      <c r="P451" s="81">
        <f t="shared" si="76"/>
        <v>1.000029232073431</v>
      </c>
      <c r="Q451" s="27">
        <f t="shared" si="77"/>
        <v>16.93</v>
      </c>
      <c r="R451" s="82">
        <f t="shared" si="78"/>
        <v>1.0001555657633925</v>
      </c>
    </row>
    <row r="452" spans="1:18" s="4" customFormat="1" ht="73.5" customHeight="1" x14ac:dyDescent="0.25">
      <c r="A452" s="182" t="s">
        <v>554</v>
      </c>
      <c r="B452" s="103" t="s">
        <v>1744</v>
      </c>
      <c r="C452" s="119" t="s">
        <v>1604</v>
      </c>
      <c r="D452" s="14" t="s">
        <v>387</v>
      </c>
      <c r="E452" s="234" t="s">
        <v>1361</v>
      </c>
      <c r="F452" s="170">
        <v>132.627369809984</v>
      </c>
      <c r="G452" s="27">
        <v>44.778028546944007</v>
      </c>
      <c r="H452" s="27">
        <v>75.411000000000001</v>
      </c>
      <c r="I452" s="29">
        <v>12.438341263040002</v>
      </c>
      <c r="J452" s="76"/>
      <c r="K452" s="28">
        <f t="shared" si="72"/>
        <v>132.63</v>
      </c>
      <c r="L452" s="81">
        <f t="shared" si="82"/>
        <v>1.0000198314271012</v>
      </c>
      <c r="M452" s="27">
        <f t="shared" si="73"/>
        <v>44.78</v>
      </c>
      <c r="N452" s="81">
        <f t="shared" si="74"/>
        <v>1.0000440272410369</v>
      </c>
      <c r="O452" s="27">
        <f t="shared" si="75"/>
        <v>75.41</v>
      </c>
      <c r="P452" s="81">
        <f t="shared" si="76"/>
        <v>0.99998673933511018</v>
      </c>
      <c r="Q452" s="27">
        <f t="shared" si="77"/>
        <v>12.44</v>
      </c>
      <c r="R452" s="82">
        <f t="shared" si="78"/>
        <v>1.0001333567655784</v>
      </c>
    </row>
    <row r="453" spans="1:18" s="4" customFormat="1" ht="89.25" customHeight="1" x14ac:dyDescent="0.25">
      <c r="A453" s="189" t="s">
        <v>555</v>
      </c>
      <c r="B453" s="103" t="s">
        <v>1091</v>
      </c>
      <c r="C453" s="119" t="s">
        <v>1362</v>
      </c>
      <c r="D453" s="115" t="s">
        <v>387</v>
      </c>
      <c r="E453" s="234" t="s">
        <v>1361</v>
      </c>
      <c r="F453" s="170">
        <v>103.8879779466112</v>
      </c>
      <c r="G453" s="27">
        <v>35.074251934515203</v>
      </c>
      <c r="H453" s="27">
        <v>59.068800000000003</v>
      </c>
      <c r="I453" s="29">
        <v>9.7449260120960002</v>
      </c>
      <c r="J453" s="76"/>
      <c r="K453" s="28">
        <f t="shared" si="72"/>
        <v>103.88</v>
      </c>
      <c r="L453" s="81">
        <f t="shared" si="82"/>
        <v>0.99992320625765474</v>
      </c>
      <c r="M453" s="27">
        <f t="shared" si="73"/>
        <v>35.07</v>
      </c>
      <c r="N453" s="81">
        <f t="shared" si="74"/>
        <v>0.99987877333711517</v>
      </c>
      <c r="O453" s="27">
        <f t="shared" si="75"/>
        <v>59.07</v>
      </c>
      <c r="P453" s="81">
        <f t="shared" si="76"/>
        <v>1.0000203152933529</v>
      </c>
      <c r="Q453" s="27">
        <f t="shared" si="77"/>
        <v>9.74</v>
      </c>
      <c r="R453" s="82">
        <f t="shared" si="78"/>
        <v>0.99949450492595993</v>
      </c>
    </row>
    <row r="454" spans="1:18" s="4" customFormat="1" ht="90" customHeight="1" x14ac:dyDescent="0.25">
      <c r="A454" s="189" t="s">
        <v>556</v>
      </c>
      <c r="B454" s="103" t="s">
        <v>1092</v>
      </c>
      <c r="C454" s="119" t="s">
        <v>1363</v>
      </c>
      <c r="D454" s="115" t="s">
        <v>387</v>
      </c>
      <c r="E454" s="234" t="s">
        <v>1361</v>
      </c>
      <c r="F454" s="170">
        <v>122.5054630180032</v>
      </c>
      <c r="G454" s="27">
        <v>41.358887520051205</v>
      </c>
      <c r="H454" s="27">
        <v>69.652799999999999</v>
      </c>
      <c r="I454" s="29">
        <v>11.493775497952003</v>
      </c>
      <c r="J454" s="76"/>
      <c r="K454" s="28">
        <f t="shared" si="72"/>
        <v>122.5</v>
      </c>
      <c r="L454" s="81">
        <f t="shared" si="82"/>
        <v>0.99995540592338816</v>
      </c>
      <c r="M454" s="27">
        <f t="shared" si="73"/>
        <v>41.36</v>
      </c>
      <c r="N454" s="81">
        <f t="shared" si="74"/>
        <v>1.0000268982077494</v>
      </c>
      <c r="O454" s="27">
        <f t="shared" si="75"/>
        <v>69.650000000000006</v>
      </c>
      <c r="P454" s="81">
        <f t="shared" si="76"/>
        <v>0.99995980061103085</v>
      </c>
      <c r="Q454" s="27">
        <f t="shared" si="77"/>
        <v>11.49</v>
      </c>
      <c r="R454" s="82">
        <f t="shared" si="78"/>
        <v>0.99967151803576859</v>
      </c>
    </row>
    <row r="455" spans="1:18" s="4" customFormat="1" ht="63.95" customHeight="1" x14ac:dyDescent="0.25">
      <c r="A455" s="189" t="s">
        <v>557</v>
      </c>
      <c r="B455" s="103" t="s">
        <v>558</v>
      </c>
      <c r="C455" s="119" t="s">
        <v>1481</v>
      </c>
      <c r="D455" s="115" t="s">
        <v>387</v>
      </c>
      <c r="E455" s="212"/>
      <c r="F455" s="170">
        <v>151.97499464892906</v>
      </c>
      <c r="G455" s="27">
        <v>83.049246455308179</v>
      </c>
      <c r="H455" s="27">
        <v>52.587566098484857</v>
      </c>
      <c r="I455" s="29">
        <v>16.338182095136002</v>
      </c>
      <c r="J455" s="76"/>
      <c r="K455" s="28">
        <f t="shared" si="72"/>
        <v>151.97999999999999</v>
      </c>
      <c r="L455" s="81">
        <f t="shared" si="82"/>
        <v>1.0000329353594155</v>
      </c>
      <c r="M455" s="27">
        <f t="shared" si="73"/>
        <v>83.05</v>
      </c>
      <c r="N455" s="81">
        <f t="shared" si="74"/>
        <v>1.0000090734681406</v>
      </c>
      <c r="O455" s="27">
        <f t="shared" si="75"/>
        <v>52.59</v>
      </c>
      <c r="P455" s="81">
        <f t="shared" si="76"/>
        <v>1.0000462828325347</v>
      </c>
      <c r="Q455" s="27">
        <f t="shared" si="77"/>
        <v>16.34</v>
      </c>
      <c r="R455" s="82">
        <f t="shared" si="78"/>
        <v>1.0001112672666648</v>
      </c>
    </row>
    <row r="456" spans="1:18" s="4" customFormat="1" ht="68.45" customHeight="1" x14ac:dyDescent="0.25">
      <c r="A456" s="189" t="s">
        <v>559</v>
      </c>
      <c r="B456" s="103" t="s">
        <v>560</v>
      </c>
      <c r="C456" s="119" t="s">
        <v>1480</v>
      </c>
      <c r="D456" s="115" t="s">
        <v>387</v>
      </c>
      <c r="E456" s="212"/>
      <c r="F456" s="170">
        <v>190.74165320349525</v>
      </c>
      <c r="G456" s="27">
        <v>69.362901571869017</v>
      </c>
      <c r="H456" s="27">
        <v>101.1220244318182</v>
      </c>
      <c r="I456" s="29">
        <v>20.256727199808001</v>
      </c>
      <c r="J456" s="76"/>
      <c r="K456" s="28">
        <f t="shared" si="72"/>
        <v>190.74</v>
      </c>
      <c r="L456" s="81">
        <f t="shared" si="82"/>
        <v>0.99999133276100172</v>
      </c>
      <c r="M456" s="27">
        <f t="shared" si="73"/>
        <v>69.36</v>
      </c>
      <c r="N456" s="81">
        <f t="shared" si="74"/>
        <v>0.99995816824551365</v>
      </c>
      <c r="O456" s="27">
        <f t="shared" si="75"/>
        <v>101.12</v>
      </c>
      <c r="P456" s="81">
        <f t="shared" si="76"/>
        <v>0.99997998030765722</v>
      </c>
      <c r="Q456" s="27">
        <f t="shared" si="77"/>
        <v>20.260000000000002</v>
      </c>
      <c r="R456" s="82">
        <f t="shared" si="78"/>
        <v>1.0001615660891179</v>
      </c>
    </row>
    <row r="457" spans="1:18" s="4" customFormat="1" ht="33" customHeight="1" x14ac:dyDescent="0.25">
      <c r="A457" s="210" t="s">
        <v>561</v>
      </c>
      <c r="B457" s="102"/>
      <c r="C457" s="121"/>
      <c r="D457" s="84"/>
      <c r="E457" s="214"/>
      <c r="F457" s="170"/>
      <c r="G457" s="27"/>
      <c r="H457" s="27"/>
      <c r="I457" s="29"/>
      <c r="J457" s="76"/>
      <c r="K457" s="28"/>
      <c r="L457" s="81"/>
      <c r="M457" s="27"/>
      <c r="N457" s="81"/>
      <c r="O457" s="27"/>
      <c r="P457" s="81"/>
      <c r="Q457" s="27"/>
      <c r="R457" s="82"/>
    </row>
    <row r="458" spans="1:18" s="4" customFormat="1" ht="39" customHeight="1" x14ac:dyDescent="0.25">
      <c r="A458" s="205" t="s">
        <v>562</v>
      </c>
      <c r="B458" s="148" t="s">
        <v>563</v>
      </c>
      <c r="C458" s="119"/>
      <c r="D458" s="158"/>
      <c r="E458" s="215"/>
      <c r="F458" s="170"/>
      <c r="G458" s="27"/>
      <c r="H458" s="27"/>
      <c r="I458" s="29"/>
      <c r="J458" s="76"/>
      <c r="K458" s="28"/>
      <c r="L458" s="81"/>
      <c r="M458" s="27"/>
      <c r="N458" s="81"/>
      <c r="O458" s="27"/>
      <c r="P458" s="81"/>
      <c r="Q458" s="27"/>
      <c r="R458" s="82"/>
    </row>
    <row r="459" spans="1:18" s="4" customFormat="1" ht="87" customHeight="1" x14ac:dyDescent="0.25">
      <c r="A459" s="205" t="s">
        <v>564</v>
      </c>
      <c r="B459" s="103" t="s">
        <v>565</v>
      </c>
      <c r="C459" s="119" t="s">
        <v>566</v>
      </c>
      <c r="D459" s="115" t="s">
        <v>567</v>
      </c>
      <c r="E459" s="198" t="s">
        <v>1010</v>
      </c>
      <c r="F459" s="170">
        <v>3020.4162484352</v>
      </c>
      <c r="G459" s="27">
        <v>3020.4162484352</v>
      </c>
      <c r="H459" s="27">
        <v>0</v>
      </c>
      <c r="I459" s="29">
        <v>0</v>
      </c>
      <c r="J459" s="76"/>
      <c r="K459" s="28">
        <f t="shared" ref="K459:K520" si="83">SUM(M459,O459,Q459)</f>
        <v>3020.42</v>
      </c>
      <c r="L459" s="81">
        <f t="shared" ref="L459:L476" si="84">K459/F459</f>
        <v>1.0000012420688049</v>
      </c>
      <c r="M459" s="27">
        <f t="shared" ref="M459:M520" si="85">ROUND(G459-(G459*$M$6*$F$6),2)</f>
        <v>3020.42</v>
      </c>
      <c r="N459" s="81">
        <f t="shared" ref="N459:N520" si="86">M459/G459</f>
        <v>1.0000012420688049</v>
      </c>
      <c r="O459" s="27">
        <f t="shared" ref="O459:O520" si="87">ROUND(H459-(H459*$O$6*$F$6),2)</f>
        <v>0</v>
      </c>
      <c r="P459" s="81" t="e">
        <f t="shared" ref="P459:P520" si="88">O459/H459</f>
        <v>#DIV/0!</v>
      </c>
      <c r="Q459" s="27">
        <f t="shared" ref="Q459:Q520" si="89">ROUND((I459-(I459*$Q$6*$F$6)),2)</f>
        <v>0</v>
      </c>
      <c r="R459" s="82" t="e">
        <f t="shared" ref="R459:R520" si="90">Q459/I459</f>
        <v>#DIV/0!</v>
      </c>
    </row>
    <row r="460" spans="1:18" s="4" customFormat="1" ht="60.75" customHeight="1" x14ac:dyDescent="0.25">
      <c r="A460" s="205" t="s">
        <v>568</v>
      </c>
      <c r="B460" s="103" t="s">
        <v>569</v>
      </c>
      <c r="C460" s="119" t="s">
        <v>1104</v>
      </c>
      <c r="D460" s="115" t="s">
        <v>112</v>
      </c>
      <c r="E460" s="215"/>
      <c r="F460" s="170">
        <v>1296.0235638613569</v>
      </c>
      <c r="G460" s="27">
        <v>1027.8895678767617</v>
      </c>
      <c r="H460" s="27">
        <v>139.64780000000002</v>
      </c>
      <c r="I460" s="29">
        <v>128.48619598459521</v>
      </c>
      <c r="J460" s="76"/>
      <c r="K460" s="28">
        <f t="shared" si="83"/>
        <v>1296.0300000000002</v>
      </c>
      <c r="L460" s="81">
        <f t="shared" si="84"/>
        <v>1.0000049660660675</v>
      </c>
      <c r="M460" s="27">
        <f t="shared" si="85"/>
        <v>1027.8900000000001</v>
      </c>
      <c r="N460" s="81">
        <f t="shared" si="86"/>
        <v>1.0000004203985058</v>
      </c>
      <c r="O460" s="27">
        <f t="shared" si="87"/>
        <v>139.65</v>
      </c>
      <c r="P460" s="81">
        <f t="shared" si="88"/>
        <v>1.000015753918071</v>
      </c>
      <c r="Q460" s="27">
        <f t="shared" si="89"/>
        <v>128.49</v>
      </c>
      <c r="R460" s="82">
        <f t="shared" si="90"/>
        <v>1.0000296064131686</v>
      </c>
    </row>
    <row r="461" spans="1:18" s="4" customFormat="1" ht="57.75" customHeight="1" x14ac:dyDescent="0.25">
      <c r="A461" s="205" t="s">
        <v>1224</v>
      </c>
      <c r="B461" s="103" t="s">
        <v>1225</v>
      </c>
      <c r="C461" s="119" t="s">
        <v>1104</v>
      </c>
      <c r="D461" s="115" t="s">
        <v>1226</v>
      </c>
      <c r="E461" s="215"/>
      <c r="F461" s="170">
        <v>1490.4270984405605</v>
      </c>
      <c r="G461" s="27">
        <v>1182.0730030582758</v>
      </c>
      <c r="H461" s="27">
        <v>160.59497000000002</v>
      </c>
      <c r="I461" s="29">
        <v>147.75912538228448</v>
      </c>
      <c r="J461" s="76"/>
      <c r="K461" s="28">
        <f t="shared" si="83"/>
        <v>1490.4199999999998</v>
      </c>
      <c r="L461" s="81">
        <f t="shared" si="84"/>
        <v>0.99999523731112505</v>
      </c>
      <c r="M461" s="27">
        <f t="shared" si="85"/>
        <v>1182.07</v>
      </c>
      <c r="N461" s="81">
        <f t="shared" si="86"/>
        <v>0.99999745949846741</v>
      </c>
      <c r="O461" s="27">
        <f t="shared" si="87"/>
        <v>160.59</v>
      </c>
      <c r="P461" s="81">
        <f t="shared" si="88"/>
        <v>0.99996905257991575</v>
      </c>
      <c r="Q461" s="27">
        <f t="shared" si="89"/>
        <v>147.76</v>
      </c>
      <c r="R461" s="82">
        <f t="shared" si="90"/>
        <v>1.0000059192128625</v>
      </c>
    </row>
    <row r="462" spans="1:18" s="4" customFormat="1" ht="94.5" customHeight="1" x14ac:dyDescent="0.25">
      <c r="A462" s="205" t="s">
        <v>570</v>
      </c>
      <c r="B462" s="103" t="s">
        <v>571</v>
      </c>
      <c r="C462" s="119" t="s">
        <v>1364</v>
      </c>
      <c r="D462" s="115" t="s">
        <v>112</v>
      </c>
      <c r="E462" s="215"/>
      <c r="F462" s="170">
        <v>2222.9333943805636</v>
      </c>
      <c r="G462" s="27">
        <v>1271.2598371127237</v>
      </c>
      <c r="H462" s="27">
        <v>735.21713999999997</v>
      </c>
      <c r="I462" s="29">
        <v>216.45641726784001</v>
      </c>
      <c r="J462" s="76"/>
      <c r="K462" s="28">
        <f t="shared" si="83"/>
        <v>2222.94</v>
      </c>
      <c r="L462" s="81">
        <f t="shared" si="84"/>
        <v>1.0000029715777599</v>
      </c>
      <c r="M462" s="27">
        <f t="shared" si="85"/>
        <v>1271.26</v>
      </c>
      <c r="N462" s="81">
        <f t="shared" si="86"/>
        <v>1.0000001281305926</v>
      </c>
      <c r="O462" s="27">
        <f t="shared" si="87"/>
        <v>735.22</v>
      </c>
      <c r="P462" s="81">
        <f t="shared" si="88"/>
        <v>1.0000038900072434</v>
      </c>
      <c r="Q462" s="27">
        <f t="shared" si="89"/>
        <v>216.46</v>
      </c>
      <c r="R462" s="82">
        <f t="shared" si="90"/>
        <v>1.0000165517484083</v>
      </c>
    </row>
    <row r="463" spans="1:18" s="4" customFormat="1" ht="62.25" customHeight="1" x14ac:dyDescent="0.25">
      <c r="A463" s="205" t="s">
        <v>572</v>
      </c>
      <c r="B463" s="103" t="s">
        <v>573</v>
      </c>
      <c r="C463" s="119" t="s">
        <v>1124</v>
      </c>
      <c r="D463" s="115" t="s">
        <v>112</v>
      </c>
      <c r="E463" s="215"/>
      <c r="F463" s="170">
        <v>330.07590575929606</v>
      </c>
      <c r="G463" s="27">
        <v>261.78658289715202</v>
      </c>
      <c r="H463" s="27">
        <v>35.566000000000003</v>
      </c>
      <c r="I463" s="29">
        <v>32.723322862144002</v>
      </c>
      <c r="J463" s="76"/>
      <c r="K463" s="28">
        <f t="shared" si="83"/>
        <v>330.08000000000004</v>
      </c>
      <c r="L463" s="81">
        <f t="shared" si="84"/>
        <v>1.0000124039368901</v>
      </c>
      <c r="M463" s="27">
        <f t="shared" si="85"/>
        <v>261.79000000000002</v>
      </c>
      <c r="N463" s="81">
        <f t="shared" si="86"/>
        <v>1.000013053009861</v>
      </c>
      <c r="O463" s="27">
        <f t="shared" si="87"/>
        <v>35.57</v>
      </c>
      <c r="P463" s="81">
        <f t="shared" si="88"/>
        <v>1.0001124669628296</v>
      </c>
      <c r="Q463" s="27">
        <f t="shared" si="89"/>
        <v>32.72</v>
      </c>
      <c r="R463" s="82">
        <f t="shared" si="90"/>
        <v>0.99989845584575865</v>
      </c>
    </row>
    <row r="464" spans="1:18" s="4" customFormat="1" ht="61.5" customHeight="1" x14ac:dyDescent="0.25">
      <c r="A464" s="205" t="s">
        <v>574</v>
      </c>
      <c r="B464" s="103" t="s">
        <v>575</v>
      </c>
      <c r="C464" s="119" t="s">
        <v>1745</v>
      </c>
      <c r="D464" s="115" t="s">
        <v>112</v>
      </c>
      <c r="E464" s="215"/>
      <c r="F464" s="170">
        <v>464.03293280000003</v>
      </c>
      <c r="G464" s="27">
        <v>368.02927360000001</v>
      </c>
      <c r="H464" s="27">
        <v>50</v>
      </c>
      <c r="I464" s="29">
        <v>46.003659200000001</v>
      </c>
      <c r="J464" s="76"/>
      <c r="K464" s="28">
        <f t="shared" si="83"/>
        <v>464.03</v>
      </c>
      <c r="L464" s="81">
        <f t="shared" si="84"/>
        <v>0.99999367975892928</v>
      </c>
      <c r="M464" s="27">
        <f t="shared" si="85"/>
        <v>368.03</v>
      </c>
      <c r="N464" s="81">
        <f t="shared" si="86"/>
        <v>1.0000019737560353</v>
      </c>
      <c r="O464" s="27">
        <f t="shared" si="87"/>
        <v>50</v>
      </c>
      <c r="P464" s="81">
        <f t="shared" si="88"/>
        <v>1</v>
      </c>
      <c r="Q464" s="27">
        <f t="shared" si="89"/>
        <v>46</v>
      </c>
      <c r="R464" s="82">
        <f t="shared" si="90"/>
        <v>0.99992045850126632</v>
      </c>
    </row>
    <row r="465" spans="1:18" s="4" customFormat="1" ht="61.5" customHeight="1" x14ac:dyDescent="0.25">
      <c r="A465" s="205" t="s">
        <v>576</v>
      </c>
      <c r="B465" s="103" t="s">
        <v>577</v>
      </c>
      <c r="C465" s="119" t="s">
        <v>1746</v>
      </c>
      <c r="D465" s="115" t="s">
        <v>112</v>
      </c>
      <c r="E465" s="215"/>
      <c r="F465" s="170">
        <v>464.03293280000003</v>
      </c>
      <c r="G465" s="27">
        <v>368.02927360000001</v>
      </c>
      <c r="H465" s="27">
        <v>50</v>
      </c>
      <c r="I465" s="29">
        <v>46.003659200000001</v>
      </c>
      <c r="J465" s="76"/>
      <c r="K465" s="28">
        <f t="shared" si="83"/>
        <v>464.03</v>
      </c>
      <c r="L465" s="81">
        <f t="shared" si="84"/>
        <v>0.99999367975892928</v>
      </c>
      <c r="M465" s="27">
        <f t="shared" si="85"/>
        <v>368.03</v>
      </c>
      <c r="N465" s="81">
        <f t="shared" si="86"/>
        <v>1.0000019737560353</v>
      </c>
      <c r="O465" s="27">
        <f t="shared" si="87"/>
        <v>50</v>
      </c>
      <c r="P465" s="81">
        <f t="shared" si="88"/>
        <v>1</v>
      </c>
      <c r="Q465" s="27">
        <f t="shared" si="89"/>
        <v>46</v>
      </c>
      <c r="R465" s="82">
        <f t="shared" si="90"/>
        <v>0.99992045850126632</v>
      </c>
    </row>
    <row r="466" spans="1:18" s="4" customFormat="1" ht="75" customHeight="1" x14ac:dyDescent="0.25">
      <c r="A466" s="205" t="s">
        <v>578</v>
      </c>
      <c r="B466" s="103" t="s">
        <v>579</v>
      </c>
      <c r="C466" s="119" t="s">
        <v>1365</v>
      </c>
      <c r="D466" s="115" t="s">
        <v>112</v>
      </c>
      <c r="E466" s="215"/>
      <c r="F466" s="170">
        <v>510.43622608000004</v>
      </c>
      <c r="G466" s="27">
        <v>404.83220096000002</v>
      </c>
      <c r="H466" s="27">
        <v>55</v>
      </c>
      <c r="I466" s="29">
        <v>50.604025120000003</v>
      </c>
      <c r="J466" s="76"/>
      <c r="K466" s="28">
        <f t="shared" si="83"/>
        <v>510.43</v>
      </c>
      <c r="L466" s="81">
        <f t="shared" si="84"/>
        <v>0.9999878024331309</v>
      </c>
      <c r="M466" s="27">
        <f t="shared" si="85"/>
        <v>404.83</v>
      </c>
      <c r="N466" s="81">
        <f t="shared" si="86"/>
        <v>0.99999456327832914</v>
      </c>
      <c r="O466" s="27">
        <f t="shared" si="87"/>
        <v>55</v>
      </c>
      <c r="P466" s="81">
        <f t="shared" si="88"/>
        <v>1</v>
      </c>
      <c r="Q466" s="27">
        <f t="shared" si="89"/>
        <v>50.6</v>
      </c>
      <c r="R466" s="82">
        <f t="shared" si="90"/>
        <v>0.99992045850126632</v>
      </c>
    </row>
    <row r="467" spans="1:18" s="4" customFormat="1" ht="63.75" customHeight="1" x14ac:dyDescent="0.25">
      <c r="A467" s="205" t="s">
        <v>580</v>
      </c>
      <c r="B467" s="103" t="s">
        <v>581</v>
      </c>
      <c r="C467" s="119" t="s">
        <v>1366</v>
      </c>
      <c r="D467" s="115" t="s">
        <v>112</v>
      </c>
      <c r="E467" s="215"/>
      <c r="F467" s="170">
        <v>1195.4632591601855</v>
      </c>
      <c r="G467" s="27">
        <v>651.44604099444484</v>
      </c>
      <c r="H467" s="27">
        <v>435.44287799999989</v>
      </c>
      <c r="I467" s="29">
        <v>108.57434016574079</v>
      </c>
      <c r="J467" s="76"/>
      <c r="K467" s="28">
        <f t="shared" si="83"/>
        <v>1195.46</v>
      </c>
      <c r="L467" s="81">
        <f t="shared" si="84"/>
        <v>0.99999727372618064</v>
      </c>
      <c r="M467" s="27">
        <f t="shared" si="85"/>
        <v>651.45000000000005</v>
      </c>
      <c r="N467" s="81">
        <f t="shared" si="86"/>
        <v>1.0000060772578327</v>
      </c>
      <c r="O467" s="27">
        <f t="shared" si="87"/>
        <v>435.44</v>
      </c>
      <c r="P467" s="81">
        <f t="shared" si="88"/>
        <v>0.9999933906371069</v>
      </c>
      <c r="Q467" s="27">
        <f t="shared" si="89"/>
        <v>108.57</v>
      </c>
      <c r="R467" s="82">
        <f t="shared" si="90"/>
        <v>0.99996002586122856</v>
      </c>
    </row>
    <row r="468" spans="1:18" s="4" customFormat="1" ht="53.25" customHeight="1" x14ac:dyDescent="0.25">
      <c r="A468" s="205" t="s">
        <v>582</v>
      </c>
      <c r="B468" s="103" t="s">
        <v>1367</v>
      </c>
      <c r="C468" s="119" t="s">
        <v>1368</v>
      </c>
      <c r="D468" s="115" t="s">
        <v>112</v>
      </c>
      <c r="E468" s="215"/>
      <c r="F468" s="170">
        <v>943.19333920928011</v>
      </c>
      <c r="G468" s="27">
        <v>748.05630151936009</v>
      </c>
      <c r="H468" s="27">
        <v>101.62999999999998</v>
      </c>
      <c r="I468" s="29">
        <v>93.507037689920011</v>
      </c>
      <c r="J468" s="76"/>
      <c r="K468" s="28">
        <f t="shared" si="83"/>
        <v>943.19999999999993</v>
      </c>
      <c r="L468" s="81">
        <f t="shared" si="84"/>
        <v>1.0000070619569106</v>
      </c>
      <c r="M468" s="27">
        <f t="shared" si="85"/>
        <v>748.06</v>
      </c>
      <c r="N468" s="81">
        <f t="shared" si="86"/>
        <v>1.0000049441206931</v>
      </c>
      <c r="O468" s="27">
        <f t="shared" si="87"/>
        <v>101.63</v>
      </c>
      <c r="P468" s="81">
        <f t="shared" si="88"/>
        <v>1.0000000000000002</v>
      </c>
      <c r="Q468" s="27">
        <f t="shared" si="89"/>
        <v>93.51</v>
      </c>
      <c r="R468" s="82">
        <f t="shared" si="90"/>
        <v>1.0000316800762079</v>
      </c>
    </row>
    <row r="469" spans="1:18" s="4" customFormat="1" ht="93.75" customHeight="1" x14ac:dyDescent="0.25">
      <c r="A469" s="205" t="s">
        <v>583</v>
      </c>
      <c r="B469" s="103" t="s">
        <v>1369</v>
      </c>
      <c r="C469" s="119" t="s">
        <v>1747</v>
      </c>
      <c r="D469" s="115" t="s">
        <v>112</v>
      </c>
      <c r="E469" s="215"/>
      <c r="F469" s="170">
        <v>1734.9110123937278</v>
      </c>
      <c r="G469" s="27">
        <v>945.40831919462403</v>
      </c>
      <c r="H469" s="27">
        <v>631.93463999999983</v>
      </c>
      <c r="I469" s="29">
        <v>157.56805319910399</v>
      </c>
      <c r="J469" s="76"/>
      <c r="K469" s="28">
        <f t="shared" si="83"/>
        <v>1734.9099999999999</v>
      </c>
      <c r="L469" s="81">
        <f t="shared" si="84"/>
        <v>0.99999941645783519</v>
      </c>
      <c r="M469" s="27">
        <f t="shared" si="85"/>
        <v>945.41</v>
      </c>
      <c r="N469" s="81">
        <f t="shared" si="86"/>
        <v>1.0000017778618422</v>
      </c>
      <c r="O469" s="27">
        <f t="shared" si="87"/>
        <v>631.92999999999995</v>
      </c>
      <c r="P469" s="81">
        <f t="shared" si="88"/>
        <v>0.99999265746850041</v>
      </c>
      <c r="Q469" s="27">
        <f t="shared" si="89"/>
        <v>157.57</v>
      </c>
      <c r="R469" s="82">
        <f t="shared" si="90"/>
        <v>1.0000123553020837</v>
      </c>
    </row>
    <row r="470" spans="1:18" s="4" customFormat="1" ht="73.5" customHeight="1" x14ac:dyDescent="0.25">
      <c r="A470" s="205" t="s">
        <v>584</v>
      </c>
      <c r="B470" s="103" t="s">
        <v>1370</v>
      </c>
      <c r="C470" s="119" t="s">
        <v>1371</v>
      </c>
      <c r="D470" s="115" t="s">
        <v>112</v>
      </c>
      <c r="E470" s="212" t="s">
        <v>1748</v>
      </c>
      <c r="F470" s="170">
        <v>1381.6209347773761</v>
      </c>
      <c r="G470" s="27">
        <v>1095.777719802112</v>
      </c>
      <c r="H470" s="27">
        <v>148.87100000000001</v>
      </c>
      <c r="I470" s="29">
        <v>136.972214975264</v>
      </c>
      <c r="J470" s="76"/>
      <c r="K470" s="28">
        <f t="shared" si="83"/>
        <v>1381.6200000000001</v>
      </c>
      <c r="L470" s="81">
        <f t="shared" si="84"/>
        <v>0.99999932341979447</v>
      </c>
      <c r="M470" s="27">
        <f t="shared" si="85"/>
        <v>1095.78</v>
      </c>
      <c r="N470" s="81">
        <f t="shared" si="86"/>
        <v>1.0000020808945527</v>
      </c>
      <c r="O470" s="27">
        <f t="shared" si="87"/>
        <v>148.87</v>
      </c>
      <c r="P470" s="81">
        <f t="shared" si="88"/>
        <v>0.99999328277501998</v>
      </c>
      <c r="Q470" s="27">
        <f t="shared" si="89"/>
        <v>136.97</v>
      </c>
      <c r="R470" s="82">
        <f t="shared" si="90"/>
        <v>0.99998382901769967</v>
      </c>
    </row>
    <row r="471" spans="1:18" s="4" customFormat="1" ht="56.1" customHeight="1" x14ac:dyDescent="0.25">
      <c r="A471" s="205" t="s">
        <v>585</v>
      </c>
      <c r="B471" s="103" t="s">
        <v>1372</v>
      </c>
      <c r="C471" s="119" t="s">
        <v>1373</v>
      </c>
      <c r="D471" s="115" t="s">
        <v>1749</v>
      </c>
      <c r="E471" s="215"/>
      <c r="F471" s="170">
        <v>1001.1299999999999</v>
      </c>
      <c r="G471" s="27">
        <v>1001.1299999999999</v>
      </c>
      <c r="H471" s="27">
        <v>0</v>
      </c>
      <c r="I471" s="29">
        <v>0</v>
      </c>
      <c r="J471" s="76"/>
      <c r="K471" s="28">
        <f t="shared" si="83"/>
        <v>1001.13</v>
      </c>
      <c r="L471" s="81">
        <f t="shared" si="84"/>
        <v>1.0000000000000002</v>
      </c>
      <c r="M471" s="27">
        <f t="shared" si="85"/>
        <v>1001.13</v>
      </c>
      <c r="N471" s="81">
        <f t="shared" si="86"/>
        <v>1.0000000000000002</v>
      </c>
      <c r="O471" s="27">
        <f t="shared" si="87"/>
        <v>0</v>
      </c>
      <c r="P471" s="81" t="e">
        <f t="shared" si="88"/>
        <v>#DIV/0!</v>
      </c>
      <c r="Q471" s="27">
        <f t="shared" si="89"/>
        <v>0</v>
      </c>
      <c r="R471" s="82" t="e">
        <f t="shared" si="90"/>
        <v>#DIV/0!</v>
      </c>
    </row>
    <row r="472" spans="1:18" s="4" customFormat="1" ht="150" customHeight="1" x14ac:dyDescent="0.25">
      <c r="A472" s="205" t="s">
        <v>1227</v>
      </c>
      <c r="B472" s="103" t="s">
        <v>1750</v>
      </c>
      <c r="C472" s="119" t="s">
        <v>1751</v>
      </c>
      <c r="D472" s="115" t="s">
        <v>1228</v>
      </c>
      <c r="E472" s="216" t="s">
        <v>1229</v>
      </c>
      <c r="F472" s="170">
        <v>357.04</v>
      </c>
      <c r="G472" s="27">
        <v>357.04</v>
      </c>
      <c r="H472" s="27">
        <v>0</v>
      </c>
      <c r="I472" s="29">
        <v>0</v>
      </c>
      <c r="J472" s="76"/>
      <c r="K472" s="28">
        <f t="shared" si="83"/>
        <v>357.04</v>
      </c>
      <c r="L472" s="81">
        <f t="shared" si="84"/>
        <v>1</v>
      </c>
      <c r="M472" s="27">
        <f t="shared" si="85"/>
        <v>357.04</v>
      </c>
      <c r="N472" s="81">
        <f t="shared" si="86"/>
        <v>1</v>
      </c>
      <c r="O472" s="27">
        <f t="shared" si="87"/>
        <v>0</v>
      </c>
      <c r="P472" s="81" t="e">
        <f t="shared" si="88"/>
        <v>#DIV/0!</v>
      </c>
      <c r="Q472" s="27">
        <f t="shared" si="89"/>
        <v>0</v>
      </c>
      <c r="R472" s="82" t="e">
        <f t="shared" si="90"/>
        <v>#DIV/0!</v>
      </c>
    </row>
    <row r="473" spans="1:18" s="4" customFormat="1" ht="186.75" customHeight="1" x14ac:dyDescent="0.25">
      <c r="A473" s="205" t="s">
        <v>1230</v>
      </c>
      <c r="B473" s="103" t="s">
        <v>1231</v>
      </c>
      <c r="C473" s="119" t="s">
        <v>1752</v>
      </c>
      <c r="D473" s="115" t="s">
        <v>1232</v>
      </c>
      <c r="E473" s="216" t="s">
        <v>1229</v>
      </c>
      <c r="F473" s="170">
        <v>7969.71</v>
      </c>
      <c r="G473" s="27">
        <v>7969.71</v>
      </c>
      <c r="H473" s="27">
        <v>0</v>
      </c>
      <c r="I473" s="29">
        <v>0</v>
      </c>
      <c r="J473" s="76"/>
      <c r="K473" s="28">
        <f t="shared" si="83"/>
        <v>7969.71</v>
      </c>
      <c r="L473" s="81">
        <f t="shared" si="84"/>
        <v>1</v>
      </c>
      <c r="M473" s="27">
        <f t="shared" si="85"/>
        <v>7969.71</v>
      </c>
      <c r="N473" s="81">
        <f t="shared" si="86"/>
        <v>1</v>
      </c>
      <c r="O473" s="27">
        <f t="shared" si="87"/>
        <v>0</v>
      </c>
      <c r="P473" s="81" t="e">
        <f t="shared" si="88"/>
        <v>#DIV/0!</v>
      </c>
      <c r="Q473" s="27">
        <f t="shared" si="89"/>
        <v>0</v>
      </c>
      <c r="R473" s="82" t="e">
        <f t="shared" si="90"/>
        <v>#DIV/0!</v>
      </c>
    </row>
    <row r="474" spans="1:18" s="4" customFormat="1" ht="105.75" customHeight="1" x14ac:dyDescent="0.25">
      <c r="A474" s="205" t="s">
        <v>1233</v>
      </c>
      <c r="B474" s="103" t="s">
        <v>1234</v>
      </c>
      <c r="C474" s="119" t="s">
        <v>1753</v>
      </c>
      <c r="D474" s="115" t="s">
        <v>108</v>
      </c>
      <c r="E474" s="216" t="s">
        <v>1229</v>
      </c>
      <c r="F474" s="170">
        <v>17262.059999999998</v>
      </c>
      <c r="G474" s="27">
        <v>17262.059999999998</v>
      </c>
      <c r="H474" s="27">
        <v>0</v>
      </c>
      <c r="I474" s="29">
        <v>0</v>
      </c>
      <c r="J474" s="76"/>
      <c r="K474" s="28">
        <f t="shared" si="83"/>
        <v>17262.060000000001</v>
      </c>
      <c r="L474" s="81">
        <f t="shared" si="84"/>
        <v>1.0000000000000002</v>
      </c>
      <c r="M474" s="27">
        <f t="shared" si="85"/>
        <v>17262.060000000001</v>
      </c>
      <c r="N474" s="81">
        <f t="shared" si="86"/>
        <v>1.0000000000000002</v>
      </c>
      <c r="O474" s="27">
        <f t="shared" si="87"/>
        <v>0</v>
      </c>
      <c r="P474" s="81" t="e">
        <f t="shared" si="88"/>
        <v>#DIV/0!</v>
      </c>
      <c r="Q474" s="27">
        <f t="shared" si="89"/>
        <v>0</v>
      </c>
      <c r="R474" s="82" t="e">
        <f t="shared" si="90"/>
        <v>#DIV/0!</v>
      </c>
    </row>
    <row r="475" spans="1:18" s="4" customFormat="1" ht="39" customHeight="1" x14ac:dyDescent="0.25">
      <c r="A475" s="205" t="s">
        <v>586</v>
      </c>
      <c r="B475" s="103" t="s">
        <v>587</v>
      </c>
      <c r="C475" s="119" t="s">
        <v>588</v>
      </c>
      <c r="D475" s="14" t="s">
        <v>112</v>
      </c>
      <c r="E475" s="212"/>
      <c r="F475" s="170">
        <v>18.401463679999999</v>
      </c>
      <c r="G475" s="27">
        <v>18.401463679999999</v>
      </c>
      <c r="H475" s="27">
        <v>0</v>
      </c>
      <c r="I475" s="29">
        <v>0</v>
      </c>
      <c r="J475" s="76"/>
      <c r="K475" s="28">
        <f t="shared" si="83"/>
        <v>18.399999999999999</v>
      </c>
      <c r="L475" s="81">
        <f t="shared" si="84"/>
        <v>0.99992045850126632</v>
      </c>
      <c r="M475" s="27">
        <f t="shared" si="85"/>
        <v>18.399999999999999</v>
      </c>
      <c r="N475" s="81">
        <f t="shared" si="86"/>
        <v>0.99992045850126632</v>
      </c>
      <c r="O475" s="27">
        <f t="shared" si="87"/>
        <v>0</v>
      </c>
      <c r="P475" s="81" t="e">
        <f t="shared" si="88"/>
        <v>#DIV/0!</v>
      </c>
      <c r="Q475" s="27">
        <f t="shared" si="89"/>
        <v>0</v>
      </c>
      <c r="R475" s="82" t="e">
        <f t="shared" si="90"/>
        <v>#DIV/0!</v>
      </c>
    </row>
    <row r="476" spans="1:18" s="4" customFormat="1" ht="39" customHeight="1" x14ac:dyDescent="0.25">
      <c r="A476" s="205" t="s">
        <v>589</v>
      </c>
      <c r="B476" s="103" t="s">
        <v>590</v>
      </c>
      <c r="C476" s="119" t="s">
        <v>591</v>
      </c>
      <c r="D476" s="14" t="s">
        <v>112</v>
      </c>
      <c r="E476" s="212"/>
      <c r="F476" s="170">
        <v>64.405122880000008</v>
      </c>
      <c r="G476" s="27">
        <v>64.405122880000008</v>
      </c>
      <c r="H476" s="27">
        <v>0</v>
      </c>
      <c r="I476" s="29">
        <v>0</v>
      </c>
      <c r="J476" s="76"/>
      <c r="K476" s="28">
        <f t="shared" si="83"/>
        <v>64.41</v>
      </c>
      <c r="L476" s="81">
        <f t="shared" si="84"/>
        <v>1.0000757256532073</v>
      </c>
      <c r="M476" s="27">
        <f t="shared" si="85"/>
        <v>64.41</v>
      </c>
      <c r="N476" s="81">
        <f t="shared" si="86"/>
        <v>1.0000757256532073</v>
      </c>
      <c r="O476" s="27">
        <f t="shared" si="87"/>
        <v>0</v>
      </c>
      <c r="P476" s="81" t="e">
        <f t="shared" si="88"/>
        <v>#DIV/0!</v>
      </c>
      <c r="Q476" s="27">
        <f t="shared" si="89"/>
        <v>0</v>
      </c>
      <c r="R476" s="82" t="e">
        <f t="shared" si="90"/>
        <v>#DIV/0!</v>
      </c>
    </row>
    <row r="477" spans="1:18" s="4" customFormat="1" ht="39" customHeight="1" x14ac:dyDescent="0.25">
      <c r="A477" s="205" t="s">
        <v>592</v>
      </c>
      <c r="B477" s="103" t="s">
        <v>593</v>
      </c>
      <c r="C477" s="119"/>
      <c r="D477" s="14"/>
      <c r="E477" s="212"/>
      <c r="F477" s="170"/>
      <c r="G477" s="27"/>
      <c r="H477" s="27"/>
      <c r="I477" s="29"/>
      <c r="J477" s="76"/>
      <c r="K477" s="28"/>
      <c r="L477" s="81"/>
      <c r="M477" s="27"/>
      <c r="N477" s="81"/>
      <c r="O477" s="27"/>
      <c r="P477" s="81"/>
      <c r="Q477" s="27"/>
      <c r="R477" s="82"/>
    </row>
    <row r="478" spans="1:18" s="4" customFormat="1" ht="85.5" customHeight="1" x14ac:dyDescent="0.25">
      <c r="A478" s="205" t="s">
        <v>594</v>
      </c>
      <c r="B478" s="103" t="s">
        <v>595</v>
      </c>
      <c r="C478" s="119" t="s">
        <v>596</v>
      </c>
      <c r="D478" s="14" t="s">
        <v>112</v>
      </c>
      <c r="E478" s="212"/>
      <c r="F478" s="170">
        <v>822.82488255999999</v>
      </c>
      <c r="G478" s="27">
        <v>312.82488255999999</v>
      </c>
      <c r="H478" s="27">
        <v>510</v>
      </c>
      <c r="I478" s="29">
        <v>0</v>
      </c>
      <c r="J478" s="76"/>
      <c r="K478" s="28">
        <f t="shared" si="83"/>
        <v>822.81999999999994</v>
      </c>
      <c r="L478" s="81">
        <f t="shared" ref="L478:L506" si="91">K478/F478</f>
        <v>0.99999406610069341</v>
      </c>
      <c r="M478" s="27">
        <f t="shared" si="85"/>
        <v>312.82</v>
      </c>
      <c r="N478" s="81">
        <f t="shared" si="86"/>
        <v>0.99998439203441858</v>
      </c>
      <c r="O478" s="27">
        <f t="shared" si="87"/>
        <v>510</v>
      </c>
      <c r="P478" s="81">
        <f t="shared" si="88"/>
        <v>1</v>
      </c>
      <c r="Q478" s="27">
        <f t="shared" si="89"/>
        <v>0</v>
      </c>
      <c r="R478" s="82" t="e">
        <f t="shared" si="90"/>
        <v>#DIV/0!</v>
      </c>
    </row>
    <row r="479" spans="1:18" s="4" customFormat="1" ht="78" customHeight="1" x14ac:dyDescent="0.25">
      <c r="A479" s="205" t="s">
        <v>597</v>
      </c>
      <c r="B479" s="103" t="s">
        <v>598</v>
      </c>
      <c r="C479" s="119" t="s">
        <v>599</v>
      </c>
      <c r="D479" s="14" t="s">
        <v>112</v>
      </c>
      <c r="E479" s="212"/>
      <c r="F479" s="170">
        <v>324.82305295999998</v>
      </c>
      <c r="G479" s="27">
        <v>289.82305295999998</v>
      </c>
      <c r="H479" s="27">
        <v>35</v>
      </c>
      <c r="I479" s="29">
        <v>0</v>
      </c>
      <c r="J479" s="76"/>
      <c r="K479" s="28">
        <f t="shared" si="83"/>
        <v>324.82</v>
      </c>
      <c r="L479" s="81">
        <f t="shared" si="91"/>
        <v>0.99999060115970162</v>
      </c>
      <c r="M479" s="27">
        <f t="shared" si="85"/>
        <v>289.82</v>
      </c>
      <c r="N479" s="81">
        <f t="shared" si="86"/>
        <v>0.99998946612435136</v>
      </c>
      <c r="O479" s="27">
        <f t="shared" si="87"/>
        <v>35</v>
      </c>
      <c r="P479" s="81">
        <f t="shared" si="88"/>
        <v>1</v>
      </c>
      <c r="Q479" s="27">
        <f t="shared" si="89"/>
        <v>0</v>
      </c>
      <c r="R479" s="82" t="e">
        <f t="shared" si="90"/>
        <v>#DIV/0!</v>
      </c>
    </row>
    <row r="480" spans="1:18" s="4" customFormat="1" ht="77.099999999999994" customHeight="1" x14ac:dyDescent="0.25">
      <c r="A480" s="205" t="s">
        <v>600</v>
      </c>
      <c r="B480" s="103" t="s">
        <v>601</v>
      </c>
      <c r="C480" s="119" t="s">
        <v>1754</v>
      </c>
      <c r="D480" s="14" t="s">
        <v>112</v>
      </c>
      <c r="E480" s="177" t="s">
        <v>1011</v>
      </c>
      <c r="F480" s="170">
        <v>584.68149532799998</v>
      </c>
      <c r="G480" s="27">
        <v>521.68149532799998</v>
      </c>
      <c r="H480" s="27">
        <v>63</v>
      </c>
      <c r="I480" s="29">
        <v>0</v>
      </c>
      <c r="J480" s="76"/>
      <c r="K480" s="28">
        <f t="shared" si="83"/>
        <v>584.67999999999995</v>
      </c>
      <c r="L480" s="81">
        <f t="shared" si="91"/>
        <v>0.99999744249131883</v>
      </c>
      <c r="M480" s="27">
        <f t="shared" si="85"/>
        <v>521.67999999999995</v>
      </c>
      <c r="N480" s="81">
        <f t="shared" si="86"/>
        <v>0.99999713363802734</v>
      </c>
      <c r="O480" s="27">
        <f t="shared" si="87"/>
        <v>63</v>
      </c>
      <c r="P480" s="81">
        <f t="shared" si="88"/>
        <v>1</v>
      </c>
      <c r="Q480" s="27">
        <f t="shared" si="89"/>
        <v>0</v>
      </c>
      <c r="R480" s="82" t="e">
        <f t="shared" si="90"/>
        <v>#DIV/0!</v>
      </c>
    </row>
    <row r="481" spans="1:18" s="4" customFormat="1" ht="122.25" customHeight="1" x14ac:dyDescent="0.25">
      <c r="A481" s="205" t="s">
        <v>602</v>
      </c>
      <c r="B481" s="103" t="s">
        <v>603</v>
      </c>
      <c r="C481" s="119" t="s">
        <v>1755</v>
      </c>
      <c r="D481" s="18" t="s">
        <v>112</v>
      </c>
      <c r="E481" s="212"/>
      <c r="F481" s="170">
        <v>8617.3017477120011</v>
      </c>
      <c r="G481" s="27">
        <v>4492.9386408960008</v>
      </c>
      <c r="H481" s="27">
        <v>3375.54</v>
      </c>
      <c r="I481" s="29">
        <v>748.82310681600006</v>
      </c>
      <c r="J481" s="76"/>
      <c r="K481" s="28">
        <f t="shared" si="83"/>
        <v>8617.2999999999993</v>
      </c>
      <c r="L481" s="81">
        <f t="shared" si="91"/>
        <v>0.99999979718570231</v>
      </c>
      <c r="M481" s="27">
        <f t="shared" si="85"/>
        <v>4492.9399999999996</v>
      </c>
      <c r="N481" s="81">
        <f t="shared" si="86"/>
        <v>1.0000003024977877</v>
      </c>
      <c r="O481" s="27">
        <f t="shared" si="87"/>
        <v>3375.54</v>
      </c>
      <c r="P481" s="81">
        <f t="shared" si="88"/>
        <v>1</v>
      </c>
      <c r="Q481" s="27">
        <f t="shared" si="89"/>
        <v>748.82</v>
      </c>
      <c r="R481" s="82">
        <f t="shared" si="90"/>
        <v>0.99999585106820055</v>
      </c>
    </row>
    <row r="482" spans="1:18" s="4" customFormat="1" ht="124.5" customHeight="1" x14ac:dyDescent="0.25">
      <c r="A482" s="205" t="s">
        <v>604</v>
      </c>
      <c r="B482" s="103" t="s">
        <v>605</v>
      </c>
      <c r="C482" s="119" t="s">
        <v>1756</v>
      </c>
      <c r="D482" s="18" t="s">
        <v>112</v>
      </c>
      <c r="E482" s="212"/>
      <c r="F482" s="170">
        <v>6065.8013300736002</v>
      </c>
      <c r="G482" s="27">
        <v>3883.4821638143999</v>
      </c>
      <c r="H482" s="27">
        <v>1627.5360000000001</v>
      </c>
      <c r="I482" s="29">
        <v>554.78316625920002</v>
      </c>
      <c r="J482" s="76"/>
      <c r="K482" s="28">
        <f t="shared" si="83"/>
        <v>6065.8</v>
      </c>
      <c r="L482" s="81">
        <f t="shared" si="91"/>
        <v>0.99999978072582207</v>
      </c>
      <c r="M482" s="27">
        <f t="shared" si="85"/>
        <v>3883.48</v>
      </c>
      <c r="N482" s="81">
        <f t="shared" si="86"/>
        <v>0.99999944281592945</v>
      </c>
      <c r="O482" s="27">
        <f t="shared" si="87"/>
        <v>1627.54</v>
      </c>
      <c r="P482" s="81">
        <f t="shared" si="88"/>
        <v>1.0000024577029325</v>
      </c>
      <c r="Q482" s="27">
        <f t="shared" si="89"/>
        <v>554.78</v>
      </c>
      <c r="R482" s="82">
        <f t="shared" si="90"/>
        <v>0.99999429279871377</v>
      </c>
    </row>
    <row r="483" spans="1:18" s="4" customFormat="1" ht="161.25" customHeight="1" x14ac:dyDescent="0.25">
      <c r="A483" s="205" t="s">
        <v>606</v>
      </c>
      <c r="B483" s="103" t="s">
        <v>607</v>
      </c>
      <c r="C483" s="119" t="s">
        <v>1757</v>
      </c>
      <c r="D483" s="18" t="s">
        <v>112</v>
      </c>
      <c r="E483" s="212"/>
      <c r="F483" s="170">
        <v>2358.1435059763198</v>
      </c>
      <c r="G483" s="27">
        <v>2065.5056310266878</v>
      </c>
      <c r="H483" s="27">
        <v>58.14</v>
      </c>
      <c r="I483" s="29">
        <v>234.49787494963201</v>
      </c>
      <c r="J483" s="76"/>
      <c r="K483" s="28">
        <f t="shared" si="83"/>
        <v>2358.15</v>
      </c>
      <c r="L483" s="81">
        <f t="shared" si="91"/>
        <v>1.0000027538712821</v>
      </c>
      <c r="M483" s="27">
        <f t="shared" si="85"/>
        <v>2065.5100000000002</v>
      </c>
      <c r="N483" s="81">
        <f t="shared" si="86"/>
        <v>1.0000021152076504</v>
      </c>
      <c r="O483" s="27">
        <f t="shared" si="87"/>
        <v>58.14</v>
      </c>
      <c r="P483" s="81">
        <f t="shared" si="88"/>
        <v>1</v>
      </c>
      <c r="Q483" s="27">
        <f t="shared" si="89"/>
        <v>234.5</v>
      </c>
      <c r="R483" s="82">
        <f t="shared" si="90"/>
        <v>1.000009062130599</v>
      </c>
    </row>
    <row r="484" spans="1:18" s="4" customFormat="1" ht="57.6" customHeight="1" x14ac:dyDescent="0.25">
      <c r="A484" s="182" t="s">
        <v>1093</v>
      </c>
      <c r="B484" s="105" t="s">
        <v>1094</v>
      </c>
      <c r="C484" s="119" t="s">
        <v>1758</v>
      </c>
      <c r="D484" s="18" t="s">
        <v>114</v>
      </c>
      <c r="E484" s="212" t="s">
        <v>1112</v>
      </c>
      <c r="F484" s="170">
        <v>1361.8123142400002</v>
      </c>
      <c r="G484" s="27">
        <v>1361.8123142400002</v>
      </c>
      <c r="H484" s="27">
        <v>0</v>
      </c>
      <c r="I484" s="29">
        <v>0</v>
      </c>
      <c r="J484" s="76"/>
      <c r="K484" s="28">
        <f t="shared" si="83"/>
        <v>1361.81</v>
      </c>
      <c r="L484" s="81">
        <f t="shared" si="91"/>
        <v>0.99999830061751094</v>
      </c>
      <c r="M484" s="27">
        <f t="shared" si="85"/>
        <v>1361.81</v>
      </c>
      <c r="N484" s="81">
        <f t="shared" si="86"/>
        <v>0.99999830061751094</v>
      </c>
      <c r="O484" s="27">
        <f t="shared" si="87"/>
        <v>0</v>
      </c>
      <c r="P484" s="81" t="e">
        <f t="shared" si="88"/>
        <v>#DIV/0!</v>
      </c>
      <c r="Q484" s="27">
        <f t="shared" si="89"/>
        <v>0</v>
      </c>
      <c r="R484" s="82" t="e">
        <f t="shared" si="90"/>
        <v>#DIV/0!</v>
      </c>
    </row>
    <row r="485" spans="1:18" s="4" customFormat="1" ht="61.5" customHeight="1" x14ac:dyDescent="0.25">
      <c r="A485" s="205" t="s">
        <v>608</v>
      </c>
      <c r="B485" s="103" t="s">
        <v>609</v>
      </c>
      <c r="C485" s="119" t="s">
        <v>1374</v>
      </c>
      <c r="D485" s="14" t="s">
        <v>387</v>
      </c>
      <c r="E485" s="212"/>
      <c r="F485" s="170">
        <v>520.87123916467203</v>
      </c>
      <c r="G485" s="27">
        <v>149.76126717235201</v>
      </c>
      <c r="H485" s="27">
        <v>329.50961999999998</v>
      </c>
      <c r="I485" s="29">
        <v>41.60035199232</v>
      </c>
      <c r="J485" s="76"/>
      <c r="K485" s="28">
        <f t="shared" si="83"/>
        <v>520.87</v>
      </c>
      <c r="L485" s="81">
        <f t="shared" si="91"/>
        <v>0.99999762097697309</v>
      </c>
      <c r="M485" s="27">
        <f t="shared" si="85"/>
        <v>149.76</v>
      </c>
      <c r="N485" s="81">
        <f t="shared" si="86"/>
        <v>0.9999915387177476</v>
      </c>
      <c r="O485" s="27">
        <f t="shared" si="87"/>
        <v>329.51</v>
      </c>
      <c r="P485" s="81">
        <f t="shared" si="88"/>
        <v>1.0000011532288495</v>
      </c>
      <c r="Q485" s="27">
        <f t="shared" si="89"/>
        <v>41.6</v>
      </c>
      <c r="R485" s="82">
        <f t="shared" si="90"/>
        <v>0.99999153871774782</v>
      </c>
    </row>
    <row r="486" spans="1:18" s="4" customFormat="1" ht="78.75" customHeight="1" x14ac:dyDescent="0.25">
      <c r="A486" s="205" t="s">
        <v>610</v>
      </c>
      <c r="B486" s="103" t="s">
        <v>611</v>
      </c>
      <c r="C486" s="119" t="s">
        <v>1375</v>
      </c>
      <c r="D486" s="14" t="s">
        <v>612</v>
      </c>
      <c r="E486" s="212"/>
      <c r="F486" s="170">
        <v>5260.1120828006397</v>
      </c>
      <c r="G486" s="27">
        <v>1512.33756954624</v>
      </c>
      <c r="H486" s="27">
        <v>3327.4944</v>
      </c>
      <c r="I486" s="29">
        <v>420.28011325440002</v>
      </c>
      <c r="J486" s="76"/>
      <c r="K486" s="28">
        <f t="shared" si="83"/>
        <v>5260.11</v>
      </c>
      <c r="L486" s="81">
        <f t="shared" si="91"/>
        <v>0.99999960403873389</v>
      </c>
      <c r="M486" s="27">
        <f t="shared" si="85"/>
        <v>1512.34</v>
      </c>
      <c r="N486" s="81">
        <f t="shared" si="86"/>
        <v>1.0000016070841649</v>
      </c>
      <c r="O486" s="27">
        <f t="shared" si="87"/>
        <v>3327.49</v>
      </c>
      <c r="P486" s="81">
        <f t="shared" si="88"/>
        <v>0.99999867768372497</v>
      </c>
      <c r="Q486" s="27">
        <f t="shared" si="89"/>
        <v>420.28</v>
      </c>
      <c r="R486" s="82">
        <f t="shared" si="90"/>
        <v>0.99999973052638824</v>
      </c>
    </row>
    <row r="487" spans="1:18" s="4" customFormat="1" ht="69" customHeight="1" x14ac:dyDescent="0.25">
      <c r="A487" s="205" t="s">
        <v>613</v>
      </c>
      <c r="B487" s="103" t="s">
        <v>1759</v>
      </c>
      <c r="C487" s="119" t="s">
        <v>1376</v>
      </c>
      <c r="D487" s="115" t="s">
        <v>387</v>
      </c>
      <c r="E487" s="198" t="s">
        <v>1760</v>
      </c>
      <c r="F487" s="170">
        <v>104.45253990895984</v>
      </c>
      <c r="G487" s="27">
        <v>57.196906357599822</v>
      </c>
      <c r="H487" s="27">
        <v>38.844999999999999</v>
      </c>
      <c r="I487" s="29">
        <v>8.4106335513600001</v>
      </c>
      <c r="J487" s="76"/>
      <c r="K487" s="28">
        <f t="shared" si="83"/>
        <v>104.46000000000001</v>
      </c>
      <c r="L487" s="81">
        <f t="shared" si="91"/>
        <v>1.0000714208677612</v>
      </c>
      <c r="M487" s="27">
        <f t="shared" si="85"/>
        <v>57.2</v>
      </c>
      <c r="N487" s="81">
        <f t="shared" si="86"/>
        <v>1.0000540875826542</v>
      </c>
      <c r="O487" s="27">
        <f t="shared" si="87"/>
        <v>38.85</v>
      </c>
      <c r="P487" s="81">
        <f t="shared" si="88"/>
        <v>1.0001287166945554</v>
      </c>
      <c r="Q487" s="27">
        <f t="shared" si="89"/>
        <v>8.41</v>
      </c>
      <c r="R487" s="82">
        <f t="shared" si="90"/>
        <v>0.99992467257595619</v>
      </c>
    </row>
    <row r="488" spans="1:18" s="4" customFormat="1" ht="69" customHeight="1" x14ac:dyDescent="0.25">
      <c r="A488" s="205" t="s">
        <v>614</v>
      </c>
      <c r="B488" s="103" t="s">
        <v>1484</v>
      </c>
      <c r="C488" s="119" t="s">
        <v>1377</v>
      </c>
      <c r="D488" s="115" t="s">
        <v>387</v>
      </c>
      <c r="E488" s="198" t="s">
        <v>1760</v>
      </c>
      <c r="F488" s="170">
        <v>173.99253990895983</v>
      </c>
      <c r="G488" s="27">
        <v>57.196906357599822</v>
      </c>
      <c r="H488" s="27">
        <v>108.38500000000001</v>
      </c>
      <c r="I488" s="29">
        <v>8.4106335513600001</v>
      </c>
      <c r="J488" s="76"/>
      <c r="K488" s="28">
        <f t="shared" si="83"/>
        <v>174</v>
      </c>
      <c r="L488" s="81">
        <f t="shared" si="91"/>
        <v>1.000042875924704</v>
      </c>
      <c r="M488" s="27">
        <f t="shared" si="85"/>
        <v>57.2</v>
      </c>
      <c r="N488" s="81">
        <f t="shared" si="86"/>
        <v>1.0000540875826542</v>
      </c>
      <c r="O488" s="27">
        <f t="shared" si="87"/>
        <v>108.39</v>
      </c>
      <c r="P488" s="81">
        <f t="shared" si="88"/>
        <v>1.0000461318448124</v>
      </c>
      <c r="Q488" s="27">
        <f t="shared" si="89"/>
        <v>8.41</v>
      </c>
      <c r="R488" s="82">
        <f t="shared" si="90"/>
        <v>0.99992467257595619</v>
      </c>
    </row>
    <row r="489" spans="1:18" s="4" customFormat="1" ht="69" customHeight="1" x14ac:dyDescent="0.25">
      <c r="A489" s="205" t="s">
        <v>615</v>
      </c>
      <c r="B489" s="103" t="s">
        <v>1483</v>
      </c>
      <c r="C489" s="119" t="s">
        <v>1377</v>
      </c>
      <c r="D489" s="115" t="s">
        <v>387</v>
      </c>
      <c r="E489" s="198" t="s">
        <v>1760</v>
      </c>
      <c r="F489" s="170">
        <v>205.52253990895983</v>
      </c>
      <c r="G489" s="27">
        <v>57.196906357599822</v>
      </c>
      <c r="H489" s="27">
        <v>139.91499999999999</v>
      </c>
      <c r="I489" s="29">
        <v>8.4106335513600001</v>
      </c>
      <c r="J489" s="76"/>
      <c r="K489" s="28">
        <f t="shared" si="83"/>
        <v>205.53</v>
      </c>
      <c r="L489" s="81">
        <f t="shared" si="91"/>
        <v>1.00003629816488</v>
      </c>
      <c r="M489" s="27">
        <f t="shared" si="85"/>
        <v>57.2</v>
      </c>
      <c r="N489" s="81">
        <f t="shared" si="86"/>
        <v>1.0000540875826542</v>
      </c>
      <c r="O489" s="27">
        <f t="shared" si="87"/>
        <v>139.91999999999999</v>
      </c>
      <c r="P489" s="81">
        <f t="shared" si="88"/>
        <v>1.0000357359825609</v>
      </c>
      <c r="Q489" s="27">
        <f t="shared" si="89"/>
        <v>8.41</v>
      </c>
      <c r="R489" s="82">
        <f t="shared" si="90"/>
        <v>0.99992467257595619</v>
      </c>
    </row>
    <row r="490" spans="1:18" s="4" customFormat="1" ht="69" customHeight="1" x14ac:dyDescent="0.25">
      <c r="A490" s="205" t="s">
        <v>616</v>
      </c>
      <c r="B490" s="103" t="s">
        <v>1482</v>
      </c>
      <c r="C490" s="119" t="s">
        <v>1377</v>
      </c>
      <c r="D490" s="115" t="s">
        <v>387</v>
      </c>
      <c r="E490" s="198" t="s">
        <v>1760</v>
      </c>
      <c r="F490" s="170">
        <v>260.3325399089598</v>
      </c>
      <c r="G490" s="27">
        <v>57.196906357599822</v>
      </c>
      <c r="H490" s="27">
        <v>194.72499999999999</v>
      </c>
      <c r="I490" s="29">
        <v>8.4106335513600001</v>
      </c>
      <c r="J490" s="76"/>
      <c r="K490" s="28">
        <f t="shared" si="83"/>
        <v>260.34000000000003</v>
      </c>
      <c r="L490" s="81">
        <f t="shared" si="91"/>
        <v>1.0000286560068243</v>
      </c>
      <c r="M490" s="27">
        <f t="shared" si="85"/>
        <v>57.2</v>
      </c>
      <c r="N490" s="81">
        <f t="shared" si="86"/>
        <v>1.0000540875826542</v>
      </c>
      <c r="O490" s="27">
        <f t="shared" si="87"/>
        <v>194.73</v>
      </c>
      <c r="P490" s="81">
        <f t="shared" si="88"/>
        <v>1.0000256772371292</v>
      </c>
      <c r="Q490" s="27">
        <f t="shared" si="89"/>
        <v>8.41</v>
      </c>
      <c r="R490" s="82">
        <f t="shared" si="90"/>
        <v>0.99992467257595619</v>
      </c>
    </row>
    <row r="491" spans="1:18" s="4" customFormat="1" ht="69" customHeight="1" x14ac:dyDescent="0.25">
      <c r="A491" s="205" t="s">
        <v>617</v>
      </c>
      <c r="B491" s="103" t="s">
        <v>1378</v>
      </c>
      <c r="C491" s="119" t="s">
        <v>1379</v>
      </c>
      <c r="D491" s="115" t="s">
        <v>387</v>
      </c>
      <c r="E491" s="198" t="s">
        <v>1760</v>
      </c>
      <c r="F491" s="170">
        <v>31.048741803520006</v>
      </c>
      <c r="G491" s="27">
        <v>18.062812800000003</v>
      </c>
      <c r="H491" s="27">
        <v>6.94</v>
      </c>
      <c r="I491" s="29">
        <v>6.0459290035200004</v>
      </c>
      <c r="J491" s="76"/>
      <c r="K491" s="28">
        <f t="shared" si="83"/>
        <v>31.05</v>
      </c>
      <c r="L491" s="81">
        <f t="shared" si="91"/>
        <v>1.0000405232678333</v>
      </c>
      <c r="M491" s="27">
        <f t="shared" si="85"/>
        <v>18.059999999999999</v>
      </c>
      <c r="N491" s="81">
        <f t="shared" si="86"/>
        <v>0.99984427674520304</v>
      </c>
      <c r="O491" s="27">
        <f t="shared" si="87"/>
        <v>6.94</v>
      </c>
      <c r="P491" s="81">
        <f t="shared" si="88"/>
        <v>1</v>
      </c>
      <c r="Q491" s="27">
        <f t="shared" si="89"/>
        <v>6.05</v>
      </c>
      <c r="R491" s="82">
        <f t="shared" si="90"/>
        <v>1.0006733450686618</v>
      </c>
    </row>
    <row r="492" spans="1:18" s="4" customFormat="1" ht="69" customHeight="1" x14ac:dyDescent="0.25">
      <c r="A492" s="205" t="s">
        <v>618</v>
      </c>
      <c r="B492" s="103" t="s">
        <v>1485</v>
      </c>
      <c r="C492" s="119" t="s">
        <v>1380</v>
      </c>
      <c r="D492" s="115" t="s">
        <v>387</v>
      </c>
      <c r="E492" s="198" t="s">
        <v>1760</v>
      </c>
      <c r="F492" s="170">
        <v>97.418741803520007</v>
      </c>
      <c r="G492" s="27">
        <v>18.062812800000003</v>
      </c>
      <c r="H492" s="27">
        <v>73.31</v>
      </c>
      <c r="I492" s="29">
        <v>6.0459290035200004</v>
      </c>
      <c r="J492" s="76"/>
      <c r="K492" s="28">
        <f t="shared" si="83"/>
        <v>97.42</v>
      </c>
      <c r="L492" s="81">
        <f t="shared" si="91"/>
        <v>1.0000129153431536</v>
      </c>
      <c r="M492" s="27">
        <f t="shared" si="85"/>
        <v>18.059999999999999</v>
      </c>
      <c r="N492" s="81">
        <f t="shared" si="86"/>
        <v>0.99984427674520304</v>
      </c>
      <c r="O492" s="27">
        <f t="shared" si="87"/>
        <v>73.31</v>
      </c>
      <c r="P492" s="81">
        <f t="shared" si="88"/>
        <v>1</v>
      </c>
      <c r="Q492" s="27">
        <f t="shared" si="89"/>
        <v>6.05</v>
      </c>
      <c r="R492" s="82">
        <f t="shared" si="90"/>
        <v>1.0006733450686618</v>
      </c>
    </row>
    <row r="493" spans="1:18" s="4" customFormat="1" ht="69" customHeight="1" x14ac:dyDescent="0.25">
      <c r="A493" s="205" t="s">
        <v>619</v>
      </c>
      <c r="B493" s="103" t="s">
        <v>1486</v>
      </c>
      <c r="C493" s="119" t="s">
        <v>1380</v>
      </c>
      <c r="D493" s="115" t="s">
        <v>387</v>
      </c>
      <c r="E493" s="198" t="s">
        <v>1760</v>
      </c>
      <c r="F493" s="170">
        <v>128.94874180351999</v>
      </c>
      <c r="G493" s="27">
        <v>18.062812800000003</v>
      </c>
      <c r="H493" s="27">
        <v>104.84</v>
      </c>
      <c r="I493" s="29">
        <v>6.0459290035200004</v>
      </c>
      <c r="J493" s="76"/>
      <c r="K493" s="28">
        <f t="shared" si="83"/>
        <v>128.95000000000002</v>
      </c>
      <c r="L493" s="81">
        <f t="shared" si="91"/>
        <v>1.0000097573381672</v>
      </c>
      <c r="M493" s="27">
        <f t="shared" si="85"/>
        <v>18.059999999999999</v>
      </c>
      <c r="N493" s="81">
        <f t="shared" si="86"/>
        <v>0.99984427674520304</v>
      </c>
      <c r="O493" s="27">
        <f t="shared" si="87"/>
        <v>104.84</v>
      </c>
      <c r="P493" s="81">
        <f t="shared" si="88"/>
        <v>1</v>
      </c>
      <c r="Q493" s="27">
        <f t="shared" si="89"/>
        <v>6.05</v>
      </c>
      <c r="R493" s="82">
        <f t="shared" si="90"/>
        <v>1.0006733450686618</v>
      </c>
    </row>
    <row r="494" spans="1:18" s="4" customFormat="1" ht="69" customHeight="1" x14ac:dyDescent="0.25">
      <c r="A494" s="205" t="s">
        <v>620</v>
      </c>
      <c r="B494" s="103" t="s">
        <v>1487</v>
      </c>
      <c r="C494" s="119" t="s">
        <v>1380</v>
      </c>
      <c r="D494" s="115" t="s">
        <v>387</v>
      </c>
      <c r="E494" s="198" t="s">
        <v>1760</v>
      </c>
      <c r="F494" s="170">
        <v>183.75874180352</v>
      </c>
      <c r="G494" s="27">
        <v>18.062812800000003</v>
      </c>
      <c r="H494" s="27">
        <v>159.65</v>
      </c>
      <c r="I494" s="29">
        <v>6.0459290035200004</v>
      </c>
      <c r="J494" s="76"/>
      <c r="K494" s="28">
        <f t="shared" si="83"/>
        <v>183.76000000000002</v>
      </c>
      <c r="L494" s="81">
        <f t="shared" si="91"/>
        <v>1.0000068470020402</v>
      </c>
      <c r="M494" s="27">
        <f t="shared" si="85"/>
        <v>18.059999999999999</v>
      </c>
      <c r="N494" s="81">
        <f t="shared" si="86"/>
        <v>0.99984427674520304</v>
      </c>
      <c r="O494" s="27">
        <f t="shared" si="87"/>
        <v>159.65</v>
      </c>
      <c r="P494" s="81">
        <f t="shared" si="88"/>
        <v>1</v>
      </c>
      <c r="Q494" s="27">
        <f t="shared" si="89"/>
        <v>6.05</v>
      </c>
      <c r="R494" s="82">
        <f t="shared" si="90"/>
        <v>1.0006733450686618</v>
      </c>
    </row>
    <row r="495" spans="1:18" s="4" customFormat="1" ht="69" customHeight="1" x14ac:dyDescent="0.25">
      <c r="A495" s="205" t="s">
        <v>621</v>
      </c>
      <c r="B495" s="103" t="s">
        <v>1381</v>
      </c>
      <c r="C495" s="119" t="s">
        <v>1382</v>
      </c>
      <c r="D495" s="14" t="s">
        <v>387</v>
      </c>
      <c r="E495" s="198" t="s">
        <v>1760</v>
      </c>
      <c r="F495" s="170">
        <v>91.026462280575814</v>
      </c>
      <c r="G495" s="27">
        <v>58.65718059865582</v>
      </c>
      <c r="H495" s="27">
        <v>23.64</v>
      </c>
      <c r="I495" s="29">
        <v>8.7292816819199999</v>
      </c>
      <c r="J495" s="76"/>
      <c r="K495" s="28">
        <f t="shared" si="83"/>
        <v>91.03</v>
      </c>
      <c r="L495" s="81">
        <f t="shared" si="91"/>
        <v>1.000038864735985</v>
      </c>
      <c r="M495" s="27">
        <f t="shared" si="85"/>
        <v>58.66</v>
      </c>
      <c r="N495" s="81">
        <f t="shared" si="86"/>
        <v>1.0000480657494173</v>
      </c>
      <c r="O495" s="27">
        <f t="shared" si="87"/>
        <v>23.64</v>
      </c>
      <c r="P495" s="81">
        <f t="shared" si="88"/>
        <v>1</v>
      </c>
      <c r="Q495" s="27">
        <f t="shared" si="89"/>
        <v>8.73</v>
      </c>
      <c r="R495" s="82">
        <f t="shared" si="90"/>
        <v>1.0000822883378238</v>
      </c>
    </row>
    <row r="496" spans="1:18" s="4" customFormat="1" ht="69" customHeight="1" x14ac:dyDescent="0.25">
      <c r="A496" s="205" t="s">
        <v>622</v>
      </c>
      <c r="B496" s="103" t="s">
        <v>1383</v>
      </c>
      <c r="C496" s="119" t="s">
        <v>1384</v>
      </c>
      <c r="D496" s="14" t="s">
        <v>387</v>
      </c>
      <c r="E496" s="198" t="s">
        <v>1760</v>
      </c>
      <c r="F496" s="171">
        <v>157.3964622805758</v>
      </c>
      <c r="G496" s="27">
        <v>58.65718059865582</v>
      </c>
      <c r="H496" s="27">
        <v>90.01</v>
      </c>
      <c r="I496" s="29">
        <v>8.7292816819199999</v>
      </c>
      <c r="J496" s="76"/>
      <c r="K496" s="28">
        <f t="shared" si="83"/>
        <v>157.4</v>
      </c>
      <c r="L496" s="81">
        <f t="shared" si="91"/>
        <v>1.0000224764862751</v>
      </c>
      <c r="M496" s="27">
        <f t="shared" si="85"/>
        <v>58.66</v>
      </c>
      <c r="N496" s="81">
        <f t="shared" si="86"/>
        <v>1.0000480657494173</v>
      </c>
      <c r="O496" s="27">
        <f t="shared" si="87"/>
        <v>90.01</v>
      </c>
      <c r="P496" s="81">
        <f t="shared" si="88"/>
        <v>1</v>
      </c>
      <c r="Q496" s="27">
        <f t="shared" si="89"/>
        <v>8.73</v>
      </c>
      <c r="R496" s="82">
        <f t="shared" si="90"/>
        <v>1.0000822883378238</v>
      </c>
    </row>
    <row r="497" spans="1:18" s="4" customFormat="1" ht="69" customHeight="1" x14ac:dyDescent="0.25">
      <c r="A497" s="205" t="s">
        <v>623</v>
      </c>
      <c r="B497" s="103" t="s">
        <v>624</v>
      </c>
      <c r="C497" s="119" t="s">
        <v>1382</v>
      </c>
      <c r="D497" s="14" t="s">
        <v>387</v>
      </c>
      <c r="E497" s="198" t="s">
        <v>1760</v>
      </c>
      <c r="F497" s="170">
        <v>188.92646228057583</v>
      </c>
      <c r="G497" s="27">
        <v>58.65718059865582</v>
      </c>
      <c r="H497" s="27">
        <v>121.54</v>
      </c>
      <c r="I497" s="29">
        <v>8.7292816819199999</v>
      </c>
      <c r="J497" s="76"/>
      <c r="K497" s="28">
        <f t="shared" si="83"/>
        <v>188.92999999999998</v>
      </c>
      <c r="L497" s="81">
        <f t="shared" si="91"/>
        <v>1.0000187253780197</v>
      </c>
      <c r="M497" s="27">
        <f t="shared" si="85"/>
        <v>58.66</v>
      </c>
      <c r="N497" s="81">
        <f t="shared" si="86"/>
        <v>1.0000480657494173</v>
      </c>
      <c r="O497" s="27">
        <f t="shared" si="87"/>
        <v>121.54</v>
      </c>
      <c r="P497" s="81">
        <f t="shared" si="88"/>
        <v>1</v>
      </c>
      <c r="Q497" s="27">
        <f t="shared" si="89"/>
        <v>8.73</v>
      </c>
      <c r="R497" s="82">
        <f t="shared" si="90"/>
        <v>1.0000822883378238</v>
      </c>
    </row>
    <row r="498" spans="1:18" s="4" customFormat="1" ht="69" customHeight="1" x14ac:dyDescent="0.25">
      <c r="A498" s="205" t="s">
        <v>625</v>
      </c>
      <c r="B498" s="103" t="s">
        <v>626</v>
      </c>
      <c r="C498" s="119" t="s">
        <v>1382</v>
      </c>
      <c r="D498" s="14" t="s">
        <v>387</v>
      </c>
      <c r="E498" s="198" t="s">
        <v>1760</v>
      </c>
      <c r="F498" s="170">
        <v>243.73646228057584</v>
      </c>
      <c r="G498" s="27">
        <v>58.65718059865582</v>
      </c>
      <c r="H498" s="27">
        <v>176.35</v>
      </c>
      <c r="I498" s="29">
        <v>8.7292816819199999</v>
      </c>
      <c r="J498" s="76"/>
      <c r="K498" s="28">
        <f t="shared" si="83"/>
        <v>243.73999999999998</v>
      </c>
      <c r="L498" s="81">
        <f t="shared" si="91"/>
        <v>1.000014514526842</v>
      </c>
      <c r="M498" s="27">
        <f t="shared" si="85"/>
        <v>58.66</v>
      </c>
      <c r="N498" s="81">
        <f t="shared" si="86"/>
        <v>1.0000480657494173</v>
      </c>
      <c r="O498" s="27">
        <f t="shared" si="87"/>
        <v>176.35</v>
      </c>
      <c r="P498" s="81">
        <f t="shared" si="88"/>
        <v>1</v>
      </c>
      <c r="Q498" s="27">
        <f t="shared" si="89"/>
        <v>8.73</v>
      </c>
      <c r="R498" s="82">
        <f t="shared" si="90"/>
        <v>1.0000822883378238</v>
      </c>
    </row>
    <row r="499" spans="1:18" s="4" customFormat="1" ht="48" customHeight="1" x14ac:dyDescent="0.25">
      <c r="A499" s="205" t="s">
        <v>627</v>
      </c>
      <c r="B499" s="103" t="s">
        <v>1761</v>
      </c>
      <c r="C499" s="119" t="s">
        <v>628</v>
      </c>
      <c r="D499" s="115" t="s">
        <v>112</v>
      </c>
      <c r="E499" s="198"/>
      <c r="F499" s="170">
        <v>445.48654827946672</v>
      </c>
      <c r="G499" s="27">
        <v>176.30745160704001</v>
      </c>
      <c r="H499" s="27">
        <v>228.31666666666669</v>
      </c>
      <c r="I499" s="29">
        <v>40.862430005760004</v>
      </c>
      <c r="J499" s="76"/>
      <c r="K499" s="28">
        <f t="shared" si="83"/>
        <v>445.49</v>
      </c>
      <c r="L499" s="81">
        <f t="shared" si="91"/>
        <v>1.0000077482037262</v>
      </c>
      <c r="M499" s="27">
        <f t="shared" si="85"/>
        <v>176.31</v>
      </c>
      <c r="N499" s="81">
        <f t="shared" si="86"/>
        <v>1.0000144542555449</v>
      </c>
      <c r="O499" s="27">
        <f t="shared" si="87"/>
        <v>228.32</v>
      </c>
      <c r="P499" s="81">
        <f t="shared" si="88"/>
        <v>1.0000145996058105</v>
      </c>
      <c r="Q499" s="27">
        <f t="shared" si="89"/>
        <v>40.86</v>
      </c>
      <c r="R499" s="82">
        <f t="shared" si="90"/>
        <v>0.99994053203004174</v>
      </c>
    </row>
    <row r="500" spans="1:18" s="4" customFormat="1" ht="48" customHeight="1" x14ac:dyDescent="0.25">
      <c r="A500" s="205" t="s">
        <v>629</v>
      </c>
      <c r="B500" s="103" t="s">
        <v>630</v>
      </c>
      <c r="C500" s="119" t="s">
        <v>1385</v>
      </c>
      <c r="D500" s="14" t="s">
        <v>112</v>
      </c>
      <c r="E500" s="212"/>
      <c r="F500" s="171">
        <v>129.136347648</v>
      </c>
      <c r="G500" s="26">
        <v>129.136347648</v>
      </c>
      <c r="H500" s="27">
        <v>0</v>
      </c>
      <c r="I500" s="29">
        <v>0</v>
      </c>
      <c r="J500" s="76"/>
      <c r="K500" s="28">
        <f t="shared" si="83"/>
        <v>129.13999999999999</v>
      </c>
      <c r="L500" s="81">
        <f t="shared" si="91"/>
        <v>1.0000282829123366</v>
      </c>
      <c r="M500" s="27">
        <f t="shared" si="85"/>
        <v>129.13999999999999</v>
      </c>
      <c r="N500" s="81">
        <f t="shared" si="86"/>
        <v>1.0000282829123366</v>
      </c>
      <c r="O500" s="27">
        <f t="shared" si="87"/>
        <v>0</v>
      </c>
      <c r="P500" s="81" t="e">
        <f t="shared" si="88"/>
        <v>#DIV/0!</v>
      </c>
      <c r="Q500" s="27">
        <f t="shared" si="89"/>
        <v>0</v>
      </c>
      <c r="R500" s="82" t="e">
        <f t="shared" si="90"/>
        <v>#DIV/0!</v>
      </c>
    </row>
    <row r="501" spans="1:18" s="4" customFormat="1" ht="39" customHeight="1" x14ac:dyDescent="0.25">
      <c r="A501" s="205" t="s">
        <v>631</v>
      </c>
      <c r="B501" s="103" t="s">
        <v>632</v>
      </c>
      <c r="C501" s="119" t="s">
        <v>633</v>
      </c>
      <c r="D501" s="14" t="s">
        <v>112</v>
      </c>
      <c r="E501" s="212"/>
      <c r="F501" s="171">
        <v>179.6790913076992</v>
      </c>
      <c r="G501" s="26">
        <v>38.0231913076992</v>
      </c>
      <c r="H501" s="27">
        <v>141.6559</v>
      </c>
      <c r="I501" s="29">
        <v>0</v>
      </c>
      <c r="J501" s="76"/>
      <c r="K501" s="28">
        <f t="shared" si="83"/>
        <v>179.68</v>
      </c>
      <c r="L501" s="81">
        <f t="shared" si="91"/>
        <v>1.0000050573068586</v>
      </c>
      <c r="M501" s="27">
        <f t="shared" si="85"/>
        <v>38.020000000000003</v>
      </c>
      <c r="N501" s="81">
        <f t="shared" si="86"/>
        <v>0.99991606944105849</v>
      </c>
      <c r="O501" s="27">
        <f t="shared" si="87"/>
        <v>141.66</v>
      </c>
      <c r="P501" s="81">
        <f t="shared" si="88"/>
        <v>1.0000289433761671</v>
      </c>
      <c r="Q501" s="27">
        <f t="shared" si="89"/>
        <v>0</v>
      </c>
      <c r="R501" s="82" t="e">
        <f t="shared" si="90"/>
        <v>#DIV/0!</v>
      </c>
    </row>
    <row r="502" spans="1:18" s="4" customFormat="1" ht="81" customHeight="1" x14ac:dyDescent="0.25">
      <c r="A502" s="205" t="s">
        <v>1235</v>
      </c>
      <c r="B502" s="103" t="s">
        <v>1236</v>
      </c>
      <c r="C502" s="119" t="s">
        <v>1762</v>
      </c>
      <c r="D502" s="14" t="s">
        <v>112</v>
      </c>
      <c r="E502" s="212"/>
      <c r="F502" s="170">
        <v>287.76</v>
      </c>
      <c r="G502" s="27">
        <v>261.59999999999997</v>
      </c>
      <c r="H502" s="27">
        <v>0</v>
      </c>
      <c r="I502" s="29">
        <v>26.16</v>
      </c>
      <c r="J502" s="76"/>
      <c r="K502" s="28">
        <f t="shared" si="83"/>
        <v>287.76000000000005</v>
      </c>
      <c r="L502" s="81">
        <f t="shared" si="91"/>
        <v>1.0000000000000002</v>
      </c>
      <c r="M502" s="27">
        <f t="shared" si="85"/>
        <v>261.60000000000002</v>
      </c>
      <c r="N502" s="81">
        <f t="shared" si="86"/>
        <v>1.0000000000000002</v>
      </c>
      <c r="O502" s="27">
        <f t="shared" si="87"/>
        <v>0</v>
      </c>
      <c r="P502" s="81" t="e">
        <f t="shared" si="88"/>
        <v>#DIV/0!</v>
      </c>
      <c r="Q502" s="27">
        <f t="shared" si="89"/>
        <v>26.16</v>
      </c>
      <c r="R502" s="82">
        <f t="shared" si="90"/>
        <v>1</v>
      </c>
    </row>
    <row r="503" spans="1:18" s="4" customFormat="1" ht="39" customHeight="1" x14ac:dyDescent="0.25">
      <c r="A503" s="205" t="s">
        <v>634</v>
      </c>
      <c r="B503" s="103" t="s">
        <v>635</v>
      </c>
      <c r="C503" s="119" t="s">
        <v>636</v>
      </c>
      <c r="D503" s="14" t="s">
        <v>112</v>
      </c>
      <c r="E503" s="212"/>
      <c r="F503" s="170">
        <v>109.42807813789867</v>
      </c>
      <c r="G503" s="27">
        <v>20.109911471232</v>
      </c>
      <c r="H503" s="27">
        <v>89.31816666666667</v>
      </c>
      <c r="I503" s="29">
        <v>0</v>
      </c>
      <c r="J503" s="76"/>
      <c r="K503" s="28">
        <f t="shared" si="83"/>
        <v>109.42999999999999</v>
      </c>
      <c r="L503" s="81">
        <f t="shared" si="91"/>
        <v>1.0000175627876686</v>
      </c>
      <c r="M503" s="27">
        <f t="shared" si="85"/>
        <v>20.11</v>
      </c>
      <c r="N503" s="81">
        <f t="shared" si="86"/>
        <v>1.0000044022455359</v>
      </c>
      <c r="O503" s="27">
        <f t="shared" si="87"/>
        <v>89.32</v>
      </c>
      <c r="P503" s="81">
        <f t="shared" si="88"/>
        <v>1.0000205258728627</v>
      </c>
      <c r="Q503" s="27">
        <f t="shared" si="89"/>
        <v>0</v>
      </c>
      <c r="R503" s="82" t="e">
        <f t="shared" si="90"/>
        <v>#DIV/0!</v>
      </c>
    </row>
    <row r="504" spans="1:18" s="4" customFormat="1" ht="180" customHeight="1" x14ac:dyDescent="0.25">
      <c r="A504" s="205" t="s">
        <v>637</v>
      </c>
      <c r="B504" s="103" t="s">
        <v>638</v>
      </c>
      <c r="C504" s="130" t="s">
        <v>1763</v>
      </c>
      <c r="D504" s="14" t="s">
        <v>502</v>
      </c>
      <c r="E504" s="212"/>
      <c r="F504" s="170">
        <v>63543.166609720327</v>
      </c>
      <c r="G504" s="27">
        <v>20721.15125978112</v>
      </c>
      <c r="H504" s="27">
        <v>37066.14</v>
      </c>
      <c r="I504" s="29">
        <v>5755.8753499392005</v>
      </c>
      <c r="J504" s="76"/>
      <c r="K504" s="28">
        <f t="shared" si="83"/>
        <v>63543.17</v>
      </c>
      <c r="L504" s="81">
        <f t="shared" si="91"/>
        <v>1.0000000533539617</v>
      </c>
      <c r="M504" s="27">
        <f t="shared" si="85"/>
        <v>20721.150000000001</v>
      </c>
      <c r="N504" s="81">
        <f t="shared" si="86"/>
        <v>0.99999993920313102</v>
      </c>
      <c r="O504" s="27">
        <f t="shared" si="87"/>
        <v>37066.14</v>
      </c>
      <c r="P504" s="81">
        <f t="shared" si="88"/>
        <v>1</v>
      </c>
      <c r="Q504" s="27">
        <f t="shared" si="89"/>
        <v>5755.88</v>
      </c>
      <c r="R504" s="82">
        <f t="shared" si="90"/>
        <v>1.0000008078807334</v>
      </c>
    </row>
    <row r="505" spans="1:18" s="4" customFormat="1" ht="48" customHeight="1" x14ac:dyDescent="0.25">
      <c r="A505" s="205" t="s">
        <v>639</v>
      </c>
      <c r="B505" s="103" t="s">
        <v>640</v>
      </c>
      <c r="C505" s="119" t="s">
        <v>641</v>
      </c>
      <c r="D505" s="14" t="s">
        <v>112</v>
      </c>
      <c r="E505" s="212"/>
      <c r="F505" s="170">
        <v>449.78391037480532</v>
      </c>
      <c r="G505" s="27">
        <v>153.987897035712</v>
      </c>
      <c r="H505" s="27">
        <v>254.93358333333333</v>
      </c>
      <c r="I505" s="29">
        <v>40.862430005760004</v>
      </c>
      <c r="J505" s="76"/>
      <c r="K505" s="28">
        <f t="shared" si="83"/>
        <v>449.78000000000003</v>
      </c>
      <c r="L505" s="81">
        <f t="shared" si="91"/>
        <v>0.99999130610340858</v>
      </c>
      <c r="M505" s="27">
        <f t="shared" si="85"/>
        <v>153.99</v>
      </c>
      <c r="N505" s="81">
        <f t="shared" si="86"/>
        <v>1.000013656685548</v>
      </c>
      <c r="O505" s="27">
        <f t="shared" si="87"/>
        <v>254.93</v>
      </c>
      <c r="P505" s="81">
        <f t="shared" si="88"/>
        <v>0.99998594405144092</v>
      </c>
      <c r="Q505" s="27">
        <f t="shared" si="89"/>
        <v>40.86</v>
      </c>
      <c r="R505" s="82">
        <f t="shared" si="90"/>
        <v>0.99994053203004174</v>
      </c>
    </row>
    <row r="506" spans="1:18" s="4" customFormat="1" ht="48" customHeight="1" x14ac:dyDescent="0.25">
      <c r="A506" s="205" t="s">
        <v>642</v>
      </c>
      <c r="B506" s="103" t="s">
        <v>643</v>
      </c>
      <c r="C506" s="119" t="s">
        <v>644</v>
      </c>
      <c r="D506" s="14" t="s">
        <v>112</v>
      </c>
      <c r="E506" s="212"/>
      <c r="F506" s="170">
        <v>913.17845836799995</v>
      </c>
      <c r="G506" s="27">
        <v>821.86061253119999</v>
      </c>
      <c r="H506" s="27">
        <v>0</v>
      </c>
      <c r="I506" s="29">
        <v>91.317845836800004</v>
      </c>
      <c r="J506" s="76"/>
      <c r="K506" s="28">
        <f t="shared" si="83"/>
        <v>913.18000000000006</v>
      </c>
      <c r="L506" s="81">
        <f t="shared" si="91"/>
        <v>1.0000016882045191</v>
      </c>
      <c r="M506" s="27">
        <f t="shared" si="85"/>
        <v>821.86</v>
      </c>
      <c r="N506" s="81">
        <f t="shared" si="86"/>
        <v>0.99999925470184281</v>
      </c>
      <c r="O506" s="27">
        <f t="shared" si="87"/>
        <v>0</v>
      </c>
      <c r="P506" s="81" t="e">
        <f t="shared" si="88"/>
        <v>#DIV/0!</v>
      </c>
      <c r="Q506" s="27">
        <f t="shared" si="89"/>
        <v>91.32</v>
      </c>
      <c r="R506" s="82">
        <f t="shared" si="90"/>
        <v>1.0000235897286041</v>
      </c>
    </row>
    <row r="507" spans="1:18" s="4" customFormat="1" ht="39" customHeight="1" x14ac:dyDescent="0.25">
      <c r="A507" s="205" t="s">
        <v>645</v>
      </c>
      <c r="B507" s="103" t="s">
        <v>646</v>
      </c>
      <c r="C507" s="119"/>
      <c r="D507" s="14"/>
      <c r="E507" s="202"/>
      <c r="F507" s="170"/>
      <c r="G507" s="27"/>
      <c r="H507" s="27"/>
      <c r="I507" s="29"/>
      <c r="J507" s="76"/>
      <c r="K507" s="28"/>
      <c r="L507" s="81"/>
      <c r="M507" s="27"/>
      <c r="N507" s="81"/>
      <c r="O507" s="27"/>
      <c r="P507" s="81"/>
      <c r="Q507" s="27"/>
      <c r="R507" s="82"/>
    </row>
    <row r="508" spans="1:18" s="4" customFormat="1" ht="48" customHeight="1" x14ac:dyDescent="0.25">
      <c r="A508" s="205" t="s">
        <v>647</v>
      </c>
      <c r="B508" s="103" t="s">
        <v>648</v>
      </c>
      <c r="C508" s="119" t="s">
        <v>1386</v>
      </c>
      <c r="D508" s="14" t="s">
        <v>649</v>
      </c>
      <c r="E508" s="212"/>
      <c r="F508" s="170">
        <v>2960.7722131199998</v>
      </c>
      <c r="G508" s="27">
        <v>0</v>
      </c>
      <c r="H508" s="27">
        <v>0</v>
      </c>
      <c r="I508" s="29">
        <v>2960.7722131199998</v>
      </c>
      <c r="J508" s="76"/>
      <c r="K508" s="28">
        <f t="shared" si="83"/>
        <v>2960.77</v>
      </c>
      <c r="L508" s="81">
        <f t="shared" ref="L508:L520" si="92">K508/F508</f>
        <v>0.9999992525193292</v>
      </c>
      <c r="M508" s="27">
        <f t="shared" si="85"/>
        <v>0</v>
      </c>
      <c r="N508" s="81" t="e">
        <f t="shared" si="86"/>
        <v>#DIV/0!</v>
      </c>
      <c r="O508" s="27">
        <f t="shared" si="87"/>
        <v>0</v>
      </c>
      <c r="P508" s="81" t="e">
        <f t="shared" si="88"/>
        <v>#DIV/0!</v>
      </c>
      <c r="Q508" s="27">
        <f t="shared" si="89"/>
        <v>2960.77</v>
      </c>
      <c r="R508" s="82">
        <f t="shared" si="90"/>
        <v>0.9999992525193292</v>
      </c>
    </row>
    <row r="509" spans="1:18" s="4" customFormat="1" ht="137.1" customHeight="1" x14ac:dyDescent="0.25">
      <c r="A509" s="205" t="s">
        <v>650</v>
      </c>
      <c r="B509" s="103" t="s">
        <v>651</v>
      </c>
      <c r="C509" s="119" t="s">
        <v>1387</v>
      </c>
      <c r="D509" s="14" t="s">
        <v>649</v>
      </c>
      <c r="E509" s="212"/>
      <c r="F509" s="170">
        <v>21275.39256832</v>
      </c>
      <c r="G509" s="27">
        <v>7895.3925683199996</v>
      </c>
      <c r="H509" s="27">
        <v>13380</v>
      </c>
      <c r="I509" s="29">
        <v>0</v>
      </c>
      <c r="J509" s="76"/>
      <c r="K509" s="28">
        <f t="shared" si="83"/>
        <v>21275.39</v>
      </c>
      <c r="L509" s="81">
        <f t="shared" si="92"/>
        <v>0.99999987928213352</v>
      </c>
      <c r="M509" s="27">
        <f t="shared" si="85"/>
        <v>7895.39</v>
      </c>
      <c r="N509" s="81">
        <f t="shared" si="86"/>
        <v>0.99999967470648521</v>
      </c>
      <c r="O509" s="27">
        <f t="shared" si="87"/>
        <v>13380</v>
      </c>
      <c r="P509" s="81">
        <f t="shared" si="88"/>
        <v>1</v>
      </c>
      <c r="Q509" s="27">
        <f t="shared" si="89"/>
        <v>0</v>
      </c>
      <c r="R509" s="82" t="e">
        <f t="shared" si="90"/>
        <v>#DIV/0!</v>
      </c>
    </row>
    <row r="510" spans="1:18" s="4" customFormat="1" ht="39" customHeight="1" x14ac:dyDescent="0.25">
      <c r="A510" s="205" t="s">
        <v>1237</v>
      </c>
      <c r="B510" s="103" t="s">
        <v>1238</v>
      </c>
      <c r="C510" s="119" t="s">
        <v>1239</v>
      </c>
      <c r="D510" s="83"/>
      <c r="E510" s="212" t="s">
        <v>1240</v>
      </c>
      <c r="F510" s="170">
        <v>1298.6500000000001</v>
      </c>
      <c r="G510" s="27">
        <v>1298.6500000000001</v>
      </c>
      <c r="H510" s="27">
        <v>0</v>
      </c>
      <c r="I510" s="29">
        <v>0</v>
      </c>
      <c r="J510" s="76"/>
      <c r="K510" s="28">
        <f t="shared" si="83"/>
        <v>1298.6500000000001</v>
      </c>
      <c r="L510" s="81">
        <f t="shared" si="92"/>
        <v>1</v>
      </c>
      <c r="M510" s="27">
        <f t="shared" si="85"/>
        <v>1298.6500000000001</v>
      </c>
      <c r="N510" s="81">
        <f t="shared" si="86"/>
        <v>1</v>
      </c>
      <c r="O510" s="27">
        <f t="shared" si="87"/>
        <v>0</v>
      </c>
      <c r="P510" s="81" t="e">
        <f t="shared" si="88"/>
        <v>#DIV/0!</v>
      </c>
      <c r="Q510" s="27">
        <f t="shared" si="89"/>
        <v>0</v>
      </c>
      <c r="R510" s="82" t="e">
        <f t="shared" si="90"/>
        <v>#DIV/0!</v>
      </c>
    </row>
    <row r="511" spans="1:18" s="4" customFormat="1" ht="48" customHeight="1" x14ac:dyDescent="0.25">
      <c r="A511" s="205" t="s">
        <v>652</v>
      </c>
      <c r="B511" s="103" t="s">
        <v>653</v>
      </c>
      <c r="C511" s="119" t="s">
        <v>1764</v>
      </c>
      <c r="D511" s="115" t="s">
        <v>112</v>
      </c>
      <c r="E511" s="215"/>
      <c r="F511" s="170">
        <v>448.31016320000003</v>
      </c>
      <c r="G511" s="27">
        <v>354.05347840000002</v>
      </c>
      <c r="H511" s="27">
        <v>50</v>
      </c>
      <c r="I511" s="29">
        <v>44.256684800000002</v>
      </c>
      <c r="J511" s="76"/>
      <c r="K511" s="28">
        <f t="shared" si="83"/>
        <v>448.31</v>
      </c>
      <c r="L511" s="81">
        <f t="shared" si="92"/>
        <v>0.99999963596631658</v>
      </c>
      <c r="M511" s="27">
        <f t="shared" si="85"/>
        <v>354.05</v>
      </c>
      <c r="N511" s="81">
        <f t="shared" si="86"/>
        <v>0.99999017549547675</v>
      </c>
      <c r="O511" s="27">
        <f t="shared" si="87"/>
        <v>50</v>
      </c>
      <c r="P511" s="81">
        <f t="shared" si="88"/>
        <v>1</v>
      </c>
      <c r="Q511" s="27">
        <f t="shared" si="89"/>
        <v>44.26</v>
      </c>
      <c r="R511" s="82">
        <f t="shared" si="90"/>
        <v>1.000074908457671</v>
      </c>
    </row>
    <row r="512" spans="1:18" s="4" customFormat="1" ht="117.6" customHeight="1" x14ac:dyDescent="0.25">
      <c r="A512" s="205" t="s">
        <v>654</v>
      </c>
      <c r="B512" s="103" t="s">
        <v>655</v>
      </c>
      <c r="C512" s="119" t="s">
        <v>1765</v>
      </c>
      <c r="D512" s="83" t="s">
        <v>656</v>
      </c>
      <c r="E512" s="212"/>
      <c r="F512" s="170">
        <v>9552.3796087630835</v>
      </c>
      <c r="G512" s="27">
        <v>2245.3008377532365</v>
      </c>
      <c r="H512" s="27">
        <v>6455.4129359999988</v>
      </c>
      <c r="I512" s="29">
        <v>851.66583500984825</v>
      </c>
      <c r="J512" s="76"/>
      <c r="K512" s="28">
        <f t="shared" si="83"/>
        <v>9552.3799999999992</v>
      </c>
      <c r="L512" s="81">
        <f t="shared" si="92"/>
        <v>1.0000000409570109</v>
      </c>
      <c r="M512" s="27">
        <f t="shared" si="85"/>
        <v>2245.3000000000002</v>
      </c>
      <c r="N512" s="81">
        <f t="shared" si="86"/>
        <v>0.99999962688597355</v>
      </c>
      <c r="O512" s="27">
        <f t="shared" si="87"/>
        <v>6455.41</v>
      </c>
      <c r="P512" s="81">
        <f t="shared" si="88"/>
        <v>0.99999954518788681</v>
      </c>
      <c r="Q512" s="27">
        <f t="shared" si="89"/>
        <v>851.67</v>
      </c>
      <c r="R512" s="82">
        <f t="shared" si="90"/>
        <v>1.000004890404171</v>
      </c>
    </row>
    <row r="513" spans="1:18" s="4" customFormat="1" ht="56.1" customHeight="1" x14ac:dyDescent="0.25">
      <c r="A513" s="205" t="s">
        <v>657</v>
      </c>
      <c r="B513" s="103" t="s">
        <v>658</v>
      </c>
      <c r="C513" s="119" t="s">
        <v>1388</v>
      </c>
      <c r="D513" s="83" t="s">
        <v>502</v>
      </c>
      <c r="E513" s="212"/>
      <c r="F513" s="170">
        <v>1787.97006592</v>
      </c>
      <c r="G513" s="27">
        <v>1697.6864289279999</v>
      </c>
      <c r="H513" s="27">
        <v>0</v>
      </c>
      <c r="I513" s="29">
        <v>90.283636991999998</v>
      </c>
      <c r="J513" s="76"/>
      <c r="K513" s="28">
        <f t="shared" si="83"/>
        <v>1787.97</v>
      </c>
      <c r="L513" s="81">
        <f t="shared" si="92"/>
        <v>0.99999996313137385</v>
      </c>
      <c r="M513" s="27">
        <f t="shared" si="85"/>
        <v>1697.69</v>
      </c>
      <c r="N513" s="81">
        <f t="shared" si="86"/>
        <v>1.0000021034932831</v>
      </c>
      <c r="O513" s="27">
        <f t="shared" si="87"/>
        <v>0</v>
      </c>
      <c r="P513" s="81" t="e">
        <f t="shared" si="88"/>
        <v>#DIV/0!</v>
      </c>
      <c r="Q513" s="27">
        <f t="shared" si="89"/>
        <v>90.28</v>
      </c>
      <c r="R513" s="82">
        <f t="shared" si="90"/>
        <v>0.99995971593390376</v>
      </c>
    </row>
    <row r="514" spans="1:18" s="4" customFormat="1" ht="70.5" customHeight="1" x14ac:dyDescent="0.25">
      <c r="A514" s="205" t="s">
        <v>659</v>
      </c>
      <c r="B514" s="103" t="s">
        <v>660</v>
      </c>
      <c r="C514" s="119" t="s">
        <v>1389</v>
      </c>
      <c r="D514" s="83" t="s">
        <v>502</v>
      </c>
      <c r="E514" s="212"/>
      <c r="F514" s="170">
        <v>6373.2240999423993</v>
      </c>
      <c r="G514" s="27">
        <v>1680.3378084864</v>
      </c>
      <c r="H514" s="27">
        <v>4306.9679999999998</v>
      </c>
      <c r="I514" s="29">
        <v>385.91829145599996</v>
      </c>
      <c r="J514" s="76"/>
      <c r="K514" s="28">
        <f t="shared" si="83"/>
        <v>6373.2300000000005</v>
      </c>
      <c r="L514" s="81">
        <f t="shared" si="92"/>
        <v>1.0000009257571221</v>
      </c>
      <c r="M514" s="27">
        <f t="shared" si="85"/>
        <v>1680.34</v>
      </c>
      <c r="N514" s="81">
        <f t="shared" si="86"/>
        <v>1.000001304210135</v>
      </c>
      <c r="O514" s="27">
        <f t="shared" si="87"/>
        <v>4306.97</v>
      </c>
      <c r="P514" s="81">
        <f t="shared" si="88"/>
        <v>1.0000004643637939</v>
      </c>
      <c r="Q514" s="27">
        <f t="shared" si="89"/>
        <v>385.92</v>
      </c>
      <c r="R514" s="82">
        <f t="shared" si="90"/>
        <v>1.0000044272169468</v>
      </c>
    </row>
    <row r="515" spans="1:18" s="4" customFormat="1" ht="56.1" customHeight="1" x14ac:dyDescent="0.25">
      <c r="A515" s="205" t="s">
        <v>1039</v>
      </c>
      <c r="B515" s="103" t="s">
        <v>661</v>
      </c>
      <c r="C515" s="119" t="s">
        <v>1766</v>
      </c>
      <c r="D515" s="83" t="s">
        <v>1767</v>
      </c>
      <c r="E515" s="212" t="s">
        <v>1012</v>
      </c>
      <c r="F515" s="170">
        <v>1232.1073522804609</v>
      </c>
      <c r="G515" s="27">
        <v>830.1556522804608</v>
      </c>
      <c r="H515" s="27">
        <v>401.95169999999996</v>
      </c>
      <c r="I515" s="29">
        <v>0</v>
      </c>
      <c r="J515" s="76"/>
      <c r="K515" s="28">
        <f t="shared" si="83"/>
        <v>1232.1099999999999</v>
      </c>
      <c r="L515" s="81">
        <f t="shared" si="92"/>
        <v>1.0000021489357516</v>
      </c>
      <c r="M515" s="27">
        <f t="shared" si="85"/>
        <v>830.16</v>
      </c>
      <c r="N515" s="81">
        <f t="shared" si="86"/>
        <v>1.0000052372341588</v>
      </c>
      <c r="O515" s="27">
        <f t="shared" si="87"/>
        <v>401.95</v>
      </c>
      <c r="P515" s="81">
        <f t="shared" si="88"/>
        <v>0.99999577063612377</v>
      </c>
      <c r="Q515" s="27">
        <f t="shared" si="89"/>
        <v>0</v>
      </c>
      <c r="R515" s="82" t="e">
        <f t="shared" si="90"/>
        <v>#DIV/0!</v>
      </c>
    </row>
    <row r="516" spans="1:18" s="4" customFormat="1" ht="126" customHeight="1" x14ac:dyDescent="0.25">
      <c r="A516" s="205" t="s">
        <v>662</v>
      </c>
      <c r="B516" s="103" t="s">
        <v>1768</v>
      </c>
      <c r="C516" s="119" t="s">
        <v>1390</v>
      </c>
      <c r="D516" s="83" t="s">
        <v>1769</v>
      </c>
      <c r="E516" s="212"/>
      <c r="F516" s="170">
        <v>15308.289644524264</v>
      </c>
      <c r="G516" s="27">
        <v>8086.670871713307</v>
      </c>
      <c r="H516" s="27">
        <v>5713.934373000001</v>
      </c>
      <c r="I516" s="29">
        <v>1507.6843998109555</v>
      </c>
      <c r="J516" s="76"/>
      <c r="K516" s="28">
        <f t="shared" si="83"/>
        <v>15308.28</v>
      </c>
      <c r="L516" s="81">
        <f t="shared" si="92"/>
        <v>0.99999936998028605</v>
      </c>
      <c r="M516" s="27">
        <f t="shared" si="85"/>
        <v>8086.67</v>
      </c>
      <c r="N516" s="81">
        <f t="shared" si="86"/>
        <v>0.99999989220368668</v>
      </c>
      <c r="O516" s="27">
        <f t="shared" si="87"/>
        <v>5713.93</v>
      </c>
      <c r="P516" s="81">
        <f t="shared" si="88"/>
        <v>0.99999923467794427</v>
      </c>
      <c r="Q516" s="27">
        <f t="shared" si="89"/>
        <v>1507.68</v>
      </c>
      <c r="R516" s="82">
        <f t="shared" si="90"/>
        <v>0.9999970817427335</v>
      </c>
    </row>
    <row r="517" spans="1:18" s="4" customFormat="1" ht="119.45" customHeight="1" x14ac:dyDescent="0.25">
      <c r="A517" s="205" t="s">
        <v>663</v>
      </c>
      <c r="B517" s="103" t="s">
        <v>1770</v>
      </c>
      <c r="C517" s="119" t="s">
        <v>1391</v>
      </c>
      <c r="D517" s="83" t="s">
        <v>1769</v>
      </c>
      <c r="E517" s="212"/>
      <c r="F517" s="170">
        <v>17009.787725261798</v>
      </c>
      <c r="G517" s="27">
        <v>8985.4946650492293</v>
      </c>
      <c r="H517" s="27">
        <v>6349.0313430000006</v>
      </c>
      <c r="I517" s="29">
        <v>1675.2617172125686</v>
      </c>
      <c r="J517" s="76"/>
      <c r="K517" s="28">
        <f t="shared" si="83"/>
        <v>17009.78</v>
      </c>
      <c r="L517" s="81">
        <f t="shared" si="92"/>
        <v>0.9999995458343206</v>
      </c>
      <c r="M517" s="27">
        <f t="shared" si="85"/>
        <v>8985.49</v>
      </c>
      <c r="N517" s="81">
        <f t="shared" si="86"/>
        <v>0.99999948082443946</v>
      </c>
      <c r="O517" s="27">
        <f t="shared" si="87"/>
        <v>6349.03</v>
      </c>
      <c r="P517" s="81">
        <f t="shared" si="88"/>
        <v>0.99999978847166937</v>
      </c>
      <c r="Q517" s="27">
        <f t="shared" si="89"/>
        <v>1675.26</v>
      </c>
      <c r="R517" s="82">
        <f t="shared" si="90"/>
        <v>0.99999897495862833</v>
      </c>
    </row>
    <row r="518" spans="1:18" s="4" customFormat="1" ht="141.94999999999999" customHeight="1" x14ac:dyDescent="0.25">
      <c r="A518" s="205" t="s">
        <v>664</v>
      </c>
      <c r="B518" s="103" t="s">
        <v>1771</v>
      </c>
      <c r="C518" s="119" t="s">
        <v>1392</v>
      </c>
      <c r="D518" s="83" t="s">
        <v>1769</v>
      </c>
      <c r="E518" s="212"/>
      <c r="F518" s="170">
        <v>25627.860230426493</v>
      </c>
      <c r="G518" s="27">
        <v>13538.029109859475</v>
      </c>
      <c r="H518" s="27">
        <v>9565.7917949999992</v>
      </c>
      <c r="I518" s="29">
        <v>2524.039325567021</v>
      </c>
      <c r="J518" s="76"/>
      <c r="K518" s="28">
        <f t="shared" si="83"/>
        <v>25627.86</v>
      </c>
      <c r="L518" s="81">
        <f t="shared" si="92"/>
        <v>0.99999999100875026</v>
      </c>
      <c r="M518" s="27">
        <f t="shared" si="85"/>
        <v>13538.03</v>
      </c>
      <c r="N518" s="81">
        <f t="shared" si="86"/>
        <v>1.0000000657511163</v>
      </c>
      <c r="O518" s="27">
        <f t="shared" si="87"/>
        <v>9565.7900000000009</v>
      </c>
      <c r="P518" s="81">
        <f t="shared" si="88"/>
        <v>0.99999981235217772</v>
      </c>
      <c r="Q518" s="27">
        <f t="shared" si="89"/>
        <v>2524.04</v>
      </c>
      <c r="R518" s="82">
        <f t="shared" si="90"/>
        <v>1.0000002672038315</v>
      </c>
    </row>
    <row r="519" spans="1:18" s="4" customFormat="1" ht="146.1" customHeight="1" x14ac:dyDescent="0.25">
      <c r="A519" s="205" t="s">
        <v>665</v>
      </c>
      <c r="B519" s="103" t="s">
        <v>666</v>
      </c>
      <c r="C519" s="119" t="s">
        <v>1393</v>
      </c>
      <c r="D519" s="83" t="s">
        <v>1769</v>
      </c>
      <c r="E519" s="212"/>
      <c r="F519" s="170">
        <v>32117.889145565234</v>
      </c>
      <c r="G519" s="27">
        <v>16966.415232890697</v>
      </c>
      <c r="H519" s="27">
        <v>11988.243954</v>
      </c>
      <c r="I519" s="29">
        <v>3163.2299586745371</v>
      </c>
      <c r="J519" s="76"/>
      <c r="K519" s="28">
        <f t="shared" si="83"/>
        <v>32117.889999999996</v>
      </c>
      <c r="L519" s="81">
        <f t="shared" si="92"/>
        <v>1.0000000266030795</v>
      </c>
      <c r="M519" s="27">
        <f t="shared" si="85"/>
        <v>16966.419999999998</v>
      </c>
      <c r="N519" s="81">
        <f t="shared" si="86"/>
        <v>1.0000002809732778</v>
      </c>
      <c r="O519" s="27">
        <f t="shared" si="87"/>
        <v>11988.24</v>
      </c>
      <c r="P519" s="81">
        <f t="shared" si="88"/>
        <v>0.99999967017688207</v>
      </c>
      <c r="Q519" s="27">
        <f t="shared" si="89"/>
        <v>3163.23</v>
      </c>
      <c r="R519" s="82">
        <f t="shared" si="90"/>
        <v>1.0000000130643245</v>
      </c>
    </row>
    <row r="520" spans="1:18" s="4" customFormat="1" ht="75" customHeight="1" x14ac:dyDescent="0.25">
      <c r="A520" s="205" t="s">
        <v>667</v>
      </c>
      <c r="B520" s="103" t="s">
        <v>668</v>
      </c>
      <c r="C520" s="119" t="s">
        <v>1394</v>
      </c>
      <c r="D520" s="83" t="s">
        <v>1767</v>
      </c>
      <c r="E520" s="212"/>
      <c r="F520" s="170">
        <v>3379.675616</v>
      </c>
      <c r="G520" s="27">
        <v>3054.691104</v>
      </c>
      <c r="H520" s="27">
        <v>0</v>
      </c>
      <c r="I520" s="29">
        <v>324.98451200000005</v>
      </c>
      <c r="J520" s="76"/>
      <c r="K520" s="28">
        <f t="shared" si="83"/>
        <v>3379.67</v>
      </c>
      <c r="L520" s="81">
        <f t="shared" si="92"/>
        <v>0.99999833830206264</v>
      </c>
      <c r="M520" s="27">
        <f t="shared" si="85"/>
        <v>3054.69</v>
      </c>
      <c r="N520" s="81">
        <f t="shared" si="86"/>
        <v>0.9999996385886617</v>
      </c>
      <c r="O520" s="27">
        <f t="shared" si="87"/>
        <v>0</v>
      </c>
      <c r="P520" s="81" t="e">
        <f t="shared" si="88"/>
        <v>#DIV/0!</v>
      </c>
      <c r="Q520" s="27">
        <f t="shared" si="89"/>
        <v>324.98</v>
      </c>
      <c r="R520" s="82">
        <f t="shared" si="90"/>
        <v>0.99998611626144196</v>
      </c>
    </row>
    <row r="521" spans="1:18" s="4" customFormat="1" ht="39" customHeight="1" x14ac:dyDescent="0.25">
      <c r="A521" s="205" t="s">
        <v>669</v>
      </c>
      <c r="B521" s="103" t="s">
        <v>670</v>
      </c>
      <c r="C521" s="132" t="s">
        <v>671</v>
      </c>
      <c r="D521" s="14"/>
      <c r="E521" s="212"/>
      <c r="F521" s="170"/>
      <c r="G521" s="27"/>
      <c r="H521" s="27"/>
      <c r="I521" s="29"/>
      <c r="J521" s="76"/>
      <c r="K521" s="28"/>
      <c r="L521" s="81"/>
      <c r="M521" s="27"/>
      <c r="N521" s="81"/>
      <c r="O521" s="27"/>
      <c r="P521" s="81"/>
      <c r="Q521" s="27"/>
      <c r="R521" s="82"/>
    </row>
    <row r="522" spans="1:18" s="4" customFormat="1" ht="132.6" customHeight="1" x14ac:dyDescent="0.25">
      <c r="A522" s="205" t="s">
        <v>672</v>
      </c>
      <c r="B522" s="103" t="s">
        <v>1241</v>
      </c>
      <c r="C522" s="119" t="s">
        <v>1772</v>
      </c>
      <c r="D522" s="115" t="s">
        <v>673</v>
      </c>
      <c r="E522" s="198" t="s">
        <v>1010</v>
      </c>
      <c r="F522" s="170">
        <v>16770.954239999999</v>
      </c>
      <c r="G522" s="27">
        <v>0</v>
      </c>
      <c r="H522" s="27">
        <v>0</v>
      </c>
      <c r="I522" s="29">
        <v>16770.954239999999</v>
      </c>
      <c r="J522" s="76"/>
      <c r="K522" s="28">
        <f t="shared" ref="K522:K586" si="93">SUM(M522,O522,Q522)</f>
        <v>16770.95</v>
      </c>
      <c r="L522" s="81">
        <f t="shared" ref="L522:L550" si="94">K522/F522</f>
        <v>0.99999974718194695</v>
      </c>
      <c r="M522" s="27">
        <f t="shared" ref="M522:M586" si="95">ROUND(G522-(G522*$M$6*$F$6),2)</f>
        <v>0</v>
      </c>
      <c r="N522" s="81" t="e">
        <f t="shared" ref="N522:N586" si="96">M522/G522</f>
        <v>#DIV/0!</v>
      </c>
      <c r="O522" s="27">
        <f t="shared" ref="O522:O586" si="97">ROUND(H522-(H522*$O$6*$F$6),2)</f>
        <v>0</v>
      </c>
      <c r="P522" s="81" t="e">
        <f t="shared" ref="P522:P586" si="98">O522/H522</f>
        <v>#DIV/0!</v>
      </c>
      <c r="Q522" s="27">
        <f t="shared" ref="Q522:Q586" si="99">ROUND((I522-(I522*$Q$6*$F$6)),2)</f>
        <v>16770.95</v>
      </c>
      <c r="R522" s="82">
        <f t="shared" ref="R522:R586" si="100">Q522/I522</f>
        <v>0.99999974718194695</v>
      </c>
    </row>
    <row r="523" spans="1:18" s="4" customFormat="1" ht="39" customHeight="1" x14ac:dyDescent="0.25">
      <c r="A523" s="205" t="s">
        <v>674</v>
      </c>
      <c r="B523" s="103" t="s">
        <v>675</v>
      </c>
      <c r="C523" s="119" t="s">
        <v>1395</v>
      </c>
      <c r="D523" s="14" t="s">
        <v>112</v>
      </c>
      <c r="E523" s="178"/>
      <c r="F523" s="170">
        <v>1019.9691885568001</v>
      </c>
      <c r="G523" s="27">
        <v>832.73378119680001</v>
      </c>
      <c r="H523" s="27">
        <v>92.2</v>
      </c>
      <c r="I523" s="29">
        <v>95.035407360000008</v>
      </c>
      <c r="J523" s="76"/>
      <c r="K523" s="28">
        <f t="shared" si="93"/>
        <v>1019.97</v>
      </c>
      <c r="L523" s="81">
        <f t="shared" si="94"/>
        <v>1.0000007955565806</v>
      </c>
      <c r="M523" s="27">
        <f t="shared" si="95"/>
        <v>832.73</v>
      </c>
      <c r="N523" s="81">
        <f t="shared" si="96"/>
        <v>0.9999954592969742</v>
      </c>
      <c r="O523" s="27">
        <f t="shared" si="97"/>
        <v>92.2</v>
      </c>
      <c r="P523" s="81">
        <f t="shared" si="98"/>
        <v>1</v>
      </c>
      <c r="Q523" s="27">
        <f t="shared" si="99"/>
        <v>95.04</v>
      </c>
      <c r="R523" s="82">
        <f t="shared" si="100"/>
        <v>1.000048325567571</v>
      </c>
    </row>
    <row r="524" spans="1:18" s="4" customFormat="1" ht="39" customHeight="1" x14ac:dyDescent="0.25">
      <c r="A524" s="205" t="s">
        <v>676</v>
      </c>
      <c r="B524" s="103" t="s">
        <v>677</v>
      </c>
      <c r="C524" s="119" t="s">
        <v>1773</v>
      </c>
      <c r="D524" s="14" t="s">
        <v>112</v>
      </c>
      <c r="E524" s="178"/>
      <c r="F524" s="170">
        <v>1453.7063135232002</v>
      </c>
      <c r="G524" s="27">
        <v>1453.7063135232002</v>
      </c>
      <c r="H524" s="27">
        <v>0</v>
      </c>
      <c r="I524" s="29">
        <v>0</v>
      </c>
      <c r="J524" s="76"/>
      <c r="K524" s="28">
        <f t="shared" si="93"/>
        <v>1453.71</v>
      </c>
      <c r="L524" s="81">
        <f t="shared" si="94"/>
        <v>1.0000025359157938</v>
      </c>
      <c r="M524" s="27">
        <f t="shared" si="95"/>
        <v>1453.71</v>
      </c>
      <c r="N524" s="81">
        <f t="shared" si="96"/>
        <v>1.0000025359157938</v>
      </c>
      <c r="O524" s="27">
        <f t="shared" si="97"/>
        <v>0</v>
      </c>
      <c r="P524" s="81" t="e">
        <f t="shared" si="98"/>
        <v>#DIV/0!</v>
      </c>
      <c r="Q524" s="27">
        <f t="shared" si="99"/>
        <v>0</v>
      </c>
      <c r="R524" s="82" t="e">
        <f t="shared" si="100"/>
        <v>#DIV/0!</v>
      </c>
    </row>
    <row r="525" spans="1:18" s="4" customFormat="1" ht="72" customHeight="1" x14ac:dyDescent="0.25">
      <c r="A525" s="205" t="s">
        <v>678</v>
      </c>
      <c r="B525" s="103" t="s">
        <v>679</v>
      </c>
      <c r="C525" s="119" t="s">
        <v>1396</v>
      </c>
      <c r="D525" s="14" t="s">
        <v>112</v>
      </c>
      <c r="E525" s="178"/>
      <c r="F525" s="170">
        <v>663.75435264000009</v>
      </c>
      <c r="G525" s="27">
        <v>536.67053568000006</v>
      </c>
      <c r="H525" s="27">
        <v>60</v>
      </c>
      <c r="I525" s="29">
        <v>67.083816960000007</v>
      </c>
      <c r="J525" s="76"/>
      <c r="K525" s="28">
        <f t="shared" si="93"/>
        <v>663.75</v>
      </c>
      <c r="L525" s="81">
        <f t="shared" si="94"/>
        <v>0.9999934423932848</v>
      </c>
      <c r="M525" s="27">
        <f t="shared" si="95"/>
        <v>536.66999999999996</v>
      </c>
      <c r="N525" s="81">
        <f t="shared" si="96"/>
        <v>0.99999900184570512</v>
      </c>
      <c r="O525" s="27">
        <f t="shared" si="97"/>
        <v>60</v>
      </c>
      <c r="P525" s="81">
        <f t="shared" si="98"/>
        <v>1</v>
      </c>
      <c r="Q525" s="27">
        <f t="shared" si="99"/>
        <v>67.08</v>
      </c>
      <c r="R525" s="82">
        <f t="shared" si="100"/>
        <v>0.99994310162759092</v>
      </c>
    </row>
    <row r="526" spans="1:18" s="4" customFormat="1" ht="72" customHeight="1" x14ac:dyDescent="0.25">
      <c r="A526" s="205" t="s">
        <v>680</v>
      </c>
      <c r="B526" s="103" t="s">
        <v>681</v>
      </c>
      <c r="C526" s="119" t="s">
        <v>1397</v>
      </c>
      <c r="D526" s="14" t="s">
        <v>112</v>
      </c>
      <c r="E526" s="178"/>
      <c r="F526" s="170">
        <v>331.87717632000005</v>
      </c>
      <c r="G526" s="27">
        <v>268.33526784000003</v>
      </c>
      <c r="H526" s="27">
        <v>30</v>
      </c>
      <c r="I526" s="29">
        <v>33.541908480000004</v>
      </c>
      <c r="J526" s="76"/>
      <c r="K526" s="28">
        <f t="shared" si="93"/>
        <v>331.88</v>
      </c>
      <c r="L526" s="81">
        <f t="shared" si="94"/>
        <v>1.0000085082078596</v>
      </c>
      <c r="M526" s="27">
        <f t="shared" si="95"/>
        <v>268.33999999999997</v>
      </c>
      <c r="N526" s="81">
        <f t="shared" si="96"/>
        <v>1.0000176352517431</v>
      </c>
      <c r="O526" s="27">
        <f t="shared" si="97"/>
        <v>30</v>
      </c>
      <c r="P526" s="81">
        <f t="shared" si="98"/>
        <v>1</v>
      </c>
      <c r="Q526" s="27">
        <f t="shared" si="99"/>
        <v>33.54</v>
      </c>
      <c r="R526" s="82">
        <f t="shared" si="100"/>
        <v>0.99994310162759092</v>
      </c>
    </row>
    <row r="527" spans="1:18" s="4" customFormat="1" ht="72" customHeight="1" x14ac:dyDescent="0.25">
      <c r="A527" s="205" t="s">
        <v>682</v>
      </c>
      <c r="B527" s="103" t="s">
        <v>683</v>
      </c>
      <c r="C527" s="119" t="s">
        <v>1398</v>
      </c>
      <c r="D527" s="14" t="s">
        <v>112</v>
      </c>
      <c r="E527" s="178"/>
      <c r="F527" s="170">
        <v>553.12862719999998</v>
      </c>
      <c r="G527" s="27">
        <v>447.22544639999995</v>
      </c>
      <c r="H527" s="27">
        <v>50</v>
      </c>
      <c r="I527" s="29">
        <v>55.903180799999994</v>
      </c>
      <c r="J527" s="76"/>
      <c r="K527" s="28">
        <f t="shared" si="93"/>
        <v>553.13</v>
      </c>
      <c r="L527" s="81">
        <f t="shared" si="94"/>
        <v>1.0000024818820299</v>
      </c>
      <c r="M527" s="27">
        <f t="shared" si="95"/>
        <v>447.23</v>
      </c>
      <c r="N527" s="81">
        <f t="shared" si="96"/>
        <v>1.0000101818893283</v>
      </c>
      <c r="O527" s="27">
        <f t="shared" si="97"/>
        <v>50</v>
      </c>
      <c r="P527" s="81">
        <f t="shared" si="98"/>
        <v>1</v>
      </c>
      <c r="Q527" s="27">
        <f t="shared" si="99"/>
        <v>55.9</v>
      </c>
      <c r="R527" s="82">
        <f t="shared" si="100"/>
        <v>0.99994310162759115</v>
      </c>
    </row>
    <row r="528" spans="1:18" s="4" customFormat="1" ht="72" customHeight="1" x14ac:dyDescent="0.25">
      <c r="A528" s="205" t="s">
        <v>684</v>
      </c>
      <c r="B528" s="103" t="s">
        <v>1399</v>
      </c>
      <c r="C528" s="119" t="s">
        <v>1400</v>
      </c>
      <c r="D528" s="115" t="s">
        <v>112</v>
      </c>
      <c r="E528" s="198"/>
      <c r="F528" s="170">
        <v>393.45145509990402</v>
      </c>
      <c r="G528" s="27">
        <v>318.12040453324801</v>
      </c>
      <c r="H528" s="27">
        <v>35.566000000000003</v>
      </c>
      <c r="I528" s="29">
        <v>39.765050566656001</v>
      </c>
      <c r="J528" s="76"/>
      <c r="K528" s="28">
        <f t="shared" si="93"/>
        <v>393.46</v>
      </c>
      <c r="L528" s="81">
        <f t="shared" si="94"/>
        <v>1.0000217178002144</v>
      </c>
      <c r="M528" s="27">
        <f t="shared" si="95"/>
        <v>318.12</v>
      </c>
      <c r="N528" s="81">
        <f t="shared" si="96"/>
        <v>0.99999872836434811</v>
      </c>
      <c r="O528" s="27">
        <f t="shared" si="97"/>
        <v>35.57</v>
      </c>
      <c r="P528" s="81">
        <f t="shared" si="98"/>
        <v>1.0001124669628296</v>
      </c>
      <c r="Q528" s="27">
        <f t="shared" si="99"/>
        <v>39.770000000000003</v>
      </c>
      <c r="R528" s="82">
        <f t="shared" si="100"/>
        <v>1.0001244669194047</v>
      </c>
    </row>
    <row r="529" spans="1:18" s="4" customFormat="1" ht="217.5" customHeight="1" x14ac:dyDescent="0.25">
      <c r="A529" s="205" t="s">
        <v>685</v>
      </c>
      <c r="B529" s="103" t="s">
        <v>686</v>
      </c>
      <c r="C529" s="119" t="s">
        <v>1774</v>
      </c>
      <c r="D529" s="115" t="s">
        <v>1775</v>
      </c>
      <c r="E529" s="207"/>
      <c r="F529" s="170">
        <v>150.416</v>
      </c>
      <c r="G529" s="27">
        <v>150.416</v>
      </c>
      <c r="H529" s="27">
        <v>0</v>
      </c>
      <c r="I529" s="29">
        <v>0</v>
      </c>
      <c r="J529" s="76"/>
      <c r="K529" s="28">
        <f t="shared" si="93"/>
        <v>150.41999999999999</v>
      </c>
      <c r="L529" s="81">
        <f t="shared" si="94"/>
        <v>1.0000265929156471</v>
      </c>
      <c r="M529" s="27">
        <f t="shared" si="95"/>
        <v>150.41999999999999</v>
      </c>
      <c r="N529" s="81">
        <f t="shared" si="96"/>
        <v>1.0000265929156471</v>
      </c>
      <c r="O529" s="27">
        <f t="shared" si="97"/>
        <v>0</v>
      </c>
      <c r="P529" s="81" t="e">
        <f t="shared" si="98"/>
        <v>#DIV/0!</v>
      </c>
      <c r="Q529" s="27">
        <f t="shared" si="99"/>
        <v>0</v>
      </c>
      <c r="R529" s="82" t="e">
        <f t="shared" si="100"/>
        <v>#DIV/0!</v>
      </c>
    </row>
    <row r="530" spans="1:18" s="4" customFormat="1" ht="198.95" customHeight="1" x14ac:dyDescent="0.25">
      <c r="A530" s="205" t="s">
        <v>687</v>
      </c>
      <c r="B530" s="103" t="s">
        <v>688</v>
      </c>
      <c r="C530" s="119" t="s">
        <v>1776</v>
      </c>
      <c r="D530" s="115" t="s">
        <v>1775</v>
      </c>
      <c r="E530" s="207"/>
      <c r="F530" s="170">
        <v>150.416</v>
      </c>
      <c r="G530" s="27">
        <v>150.416</v>
      </c>
      <c r="H530" s="27">
        <v>0</v>
      </c>
      <c r="I530" s="29">
        <v>0</v>
      </c>
      <c r="J530" s="76"/>
      <c r="K530" s="28">
        <f t="shared" si="93"/>
        <v>150.41999999999999</v>
      </c>
      <c r="L530" s="81">
        <f t="shared" si="94"/>
        <v>1.0000265929156471</v>
      </c>
      <c r="M530" s="27">
        <f t="shared" si="95"/>
        <v>150.41999999999999</v>
      </c>
      <c r="N530" s="81">
        <f t="shared" si="96"/>
        <v>1.0000265929156471</v>
      </c>
      <c r="O530" s="27">
        <f t="shared" si="97"/>
        <v>0</v>
      </c>
      <c r="P530" s="81" t="e">
        <f t="shared" si="98"/>
        <v>#DIV/0!</v>
      </c>
      <c r="Q530" s="27">
        <f t="shared" si="99"/>
        <v>0</v>
      </c>
      <c r="R530" s="82" t="e">
        <f t="shared" si="100"/>
        <v>#DIV/0!</v>
      </c>
    </row>
    <row r="531" spans="1:18" s="4" customFormat="1" ht="56.1" customHeight="1" x14ac:dyDescent="0.25">
      <c r="A531" s="205" t="s">
        <v>1095</v>
      </c>
      <c r="B531" s="103" t="s">
        <v>1096</v>
      </c>
      <c r="C531" s="119" t="s">
        <v>1105</v>
      </c>
      <c r="D531" s="115" t="s">
        <v>1106</v>
      </c>
      <c r="E531" s="198" t="s">
        <v>1113</v>
      </c>
      <c r="F531" s="170">
        <v>739.69590691200005</v>
      </c>
      <c r="G531" s="27">
        <v>739.69590691200005</v>
      </c>
      <c r="H531" s="27">
        <v>0</v>
      </c>
      <c r="I531" s="29">
        <v>0</v>
      </c>
      <c r="J531" s="76"/>
      <c r="K531" s="28">
        <f t="shared" si="93"/>
        <v>739.7</v>
      </c>
      <c r="L531" s="81">
        <f t="shared" si="94"/>
        <v>1.0000055334739069</v>
      </c>
      <c r="M531" s="27">
        <f t="shared" si="95"/>
        <v>739.7</v>
      </c>
      <c r="N531" s="81">
        <f t="shared" si="96"/>
        <v>1.0000055334739069</v>
      </c>
      <c r="O531" s="27">
        <f t="shared" si="97"/>
        <v>0</v>
      </c>
      <c r="P531" s="81" t="e">
        <f t="shared" si="98"/>
        <v>#DIV/0!</v>
      </c>
      <c r="Q531" s="27">
        <f t="shared" si="99"/>
        <v>0</v>
      </c>
      <c r="R531" s="82" t="e">
        <f t="shared" si="100"/>
        <v>#DIV/0!</v>
      </c>
    </row>
    <row r="532" spans="1:18" s="4" customFormat="1" ht="99" customHeight="1" x14ac:dyDescent="0.25">
      <c r="A532" s="205" t="s">
        <v>689</v>
      </c>
      <c r="B532" s="103" t="s">
        <v>690</v>
      </c>
      <c r="C532" s="119" t="s">
        <v>1401</v>
      </c>
      <c r="D532" s="115" t="s">
        <v>112</v>
      </c>
      <c r="E532" s="212" t="s">
        <v>1013</v>
      </c>
      <c r="F532" s="170">
        <v>660.63280419327998</v>
      </c>
      <c r="G532" s="27">
        <v>536.28480373247999</v>
      </c>
      <c r="H532" s="27">
        <v>58.14</v>
      </c>
      <c r="I532" s="29">
        <v>66.208000460800008</v>
      </c>
      <c r="J532" s="76"/>
      <c r="K532" s="28">
        <f t="shared" si="93"/>
        <v>660.63</v>
      </c>
      <c r="L532" s="81">
        <f t="shared" si="94"/>
        <v>0.99999575529210449</v>
      </c>
      <c r="M532" s="27">
        <f t="shared" si="95"/>
        <v>536.28</v>
      </c>
      <c r="N532" s="81">
        <f t="shared" si="96"/>
        <v>0.99999104257206883</v>
      </c>
      <c r="O532" s="27">
        <f t="shared" si="97"/>
        <v>58.14</v>
      </c>
      <c r="P532" s="81">
        <f t="shared" si="98"/>
        <v>1</v>
      </c>
      <c r="Q532" s="27">
        <f t="shared" si="99"/>
        <v>66.209999999999994</v>
      </c>
      <c r="R532" s="82">
        <f t="shared" si="100"/>
        <v>1.000030200869775</v>
      </c>
    </row>
    <row r="533" spans="1:18" s="4" customFormat="1" ht="99" customHeight="1" x14ac:dyDescent="0.25">
      <c r="A533" s="205" t="s">
        <v>691</v>
      </c>
      <c r="B533" s="103" t="s">
        <v>1777</v>
      </c>
      <c r="C533" s="119" t="s">
        <v>1402</v>
      </c>
      <c r="D533" s="115" t="s">
        <v>112</v>
      </c>
      <c r="E533" s="212" t="s">
        <v>1013</v>
      </c>
      <c r="F533" s="170">
        <v>2219.1535373055999</v>
      </c>
      <c r="G533" s="27">
        <v>1801.4520496896</v>
      </c>
      <c r="H533" s="27">
        <v>195.3</v>
      </c>
      <c r="I533" s="29">
        <v>222.401487616</v>
      </c>
      <c r="J533" s="76"/>
      <c r="K533" s="28">
        <f t="shared" si="93"/>
        <v>2219.15</v>
      </c>
      <c r="L533" s="81">
        <f t="shared" si="94"/>
        <v>0.99999840601132806</v>
      </c>
      <c r="M533" s="27">
        <f t="shared" si="95"/>
        <v>1801.45</v>
      </c>
      <c r="N533" s="81">
        <f t="shared" si="96"/>
        <v>0.99999886220141121</v>
      </c>
      <c r="O533" s="27">
        <f t="shared" si="97"/>
        <v>195.3</v>
      </c>
      <c r="P533" s="81">
        <f t="shared" si="98"/>
        <v>1</v>
      </c>
      <c r="Q533" s="27">
        <f t="shared" si="99"/>
        <v>222.4</v>
      </c>
      <c r="R533" s="82">
        <f t="shared" si="100"/>
        <v>0.99999331112387813</v>
      </c>
    </row>
    <row r="534" spans="1:18" s="4" customFormat="1" ht="99" customHeight="1" x14ac:dyDescent="0.25">
      <c r="A534" s="205" t="s">
        <v>692</v>
      </c>
      <c r="B534" s="103" t="s">
        <v>693</v>
      </c>
      <c r="C534" s="119" t="s">
        <v>1403</v>
      </c>
      <c r="D534" s="115" t="s">
        <v>1767</v>
      </c>
      <c r="E534" s="198"/>
      <c r="F534" s="170">
        <v>1542.0293719808003</v>
      </c>
      <c r="G534" s="27">
        <v>1299.6650988288002</v>
      </c>
      <c r="H534" s="27">
        <v>140.9</v>
      </c>
      <c r="I534" s="29">
        <v>101.464273152</v>
      </c>
      <c r="J534" s="76"/>
      <c r="K534" s="28">
        <f t="shared" si="93"/>
        <v>1542.0300000000002</v>
      </c>
      <c r="L534" s="81">
        <f t="shared" si="94"/>
        <v>1.000000407267988</v>
      </c>
      <c r="M534" s="27">
        <f t="shared" si="95"/>
        <v>1299.67</v>
      </c>
      <c r="N534" s="81">
        <f t="shared" si="96"/>
        <v>1.0000037711031897</v>
      </c>
      <c r="O534" s="27">
        <f t="shared" si="97"/>
        <v>140.9</v>
      </c>
      <c r="P534" s="81">
        <f t="shared" si="98"/>
        <v>1</v>
      </c>
      <c r="Q534" s="27">
        <f t="shared" si="99"/>
        <v>101.46</v>
      </c>
      <c r="R534" s="82">
        <f t="shared" si="100"/>
        <v>0.99995788515634854</v>
      </c>
    </row>
    <row r="535" spans="1:18" s="4" customFormat="1" ht="99" customHeight="1" x14ac:dyDescent="0.25">
      <c r="A535" s="205" t="s">
        <v>694</v>
      </c>
      <c r="B535" s="103" t="s">
        <v>695</v>
      </c>
      <c r="C535" s="119" t="s">
        <v>1404</v>
      </c>
      <c r="D535" s="115" t="s">
        <v>112</v>
      </c>
      <c r="E535" s="198"/>
      <c r="F535" s="170">
        <v>2712.9440667136</v>
      </c>
      <c r="G535" s="27">
        <v>2258.0412788735998</v>
      </c>
      <c r="H535" s="27">
        <v>244.8</v>
      </c>
      <c r="I535" s="29">
        <v>210.10278783999999</v>
      </c>
      <c r="J535" s="76"/>
      <c r="K535" s="28">
        <f t="shared" si="93"/>
        <v>2712.94</v>
      </c>
      <c r="L535" s="81">
        <f t="shared" si="94"/>
        <v>0.99999850099615029</v>
      </c>
      <c r="M535" s="27">
        <f t="shared" si="95"/>
        <v>2258.04</v>
      </c>
      <c r="N535" s="81">
        <f t="shared" si="96"/>
        <v>0.99999943363586319</v>
      </c>
      <c r="O535" s="27">
        <f t="shared" si="97"/>
        <v>244.8</v>
      </c>
      <c r="P535" s="81">
        <f t="shared" si="98"/>
        <v>1</v>
      </c>
      <c r="Q535" s="27">
        <f t="shared" si="99"/>
        <v>210.1</v>
      </c>
      <c r="R535" s="82">
        <f t="shared" si="100"/>
        <v>0.99998673106611935</v>
      </c>
    </row>
    <row r="536" spans="1:18" s="4" customFormat="1" ht="56.1" customHeight="1" x14ac:dyDescent="0.25">
      <c r="A536" s="205" t="s">
        <v>696</v>
      </c>
      <c r="B536" s="103" t="s">
        <v>697</v>
      </c>
      <c r="C536" s="119" t="s">
        <v>698</v>
      </c>
      <c r="D536" s="115" t="s">
        <v>1107</v>
      </c>
      <c r="E536" s="198" t="s">
        <v>1114</v>
      </c>
      <c r="F536" s="170">
        <v>887.48859428416006</v>
      </c>
      <c r="G536" s="27">
        <v>887.48859428416006</v>
      </c>
      <c r="H536" s="27">
        <v>0</v>
      </c>
      <c r="I536" s="29">
        <v>0</v>
      </c>
      <c r="J536" s="76"/>
      <c r="K536" s="28">
        <f t="shared" si="93"/>
        <v>887.49</v>
      </c>
      <c r="L536" s="81">
        <f t="shared" si="94"/>
        <v>1.0000015839255276</v>
      </c>
      <c r="M536" s="27">
        <f t="shared" si="95"/>
        <v>887.49</v>
      </c>
      <c r="N536" s="81">
        <f t="shared" si="96"/>
        <v>1.0000015839255276</v>
      </c>
      <c r="O536" s="27">
        <f t="shared" si="97"/>
        <v>0</v>
      </c>
      <c r="P536" s="81" t="e">
        <f t="shared" si="98"/>
        <v>#DIV/0!</v>
      </c>
      <c r="Q536" s="27">
        <f t="shared" si="99"/>
        <v>0</v>
      </c>
      <c r="R536" s="82" t="e">
        <f t="shared" si="100"/>
        <v>#DIV/0!</v>
      </c>
    </row>
    <row r="537" spans="1:18" s="4" customFormat="1" ht="152.1" customHeight="1" x14ac:dyDescent="0.25">
      <c r="A537" s="205" t="s">
        <v>699</v>
      </c>
      <c r="B537" s="103" t="s">
        <v>1778</v>
      </c>
      <c r="C537" s="130" t="s">
        <v>1779</v>
      </c>
      <c r="D537" s="115" t="s">
        <v>700</v>
      </c>
      <c r="E537" s="212"/>
      <c r="F537" s="170">
        <v>2092.3009544448</v>
      </c>
      <c r="G537" s="27">
        <v>1714.7462162688</v>
      </c>
      <c r="H537" s="27">
        <v>185.9</v>
      </c>
      <c r="I537" s="29">
        <v>191.654738176</v>
      </c>
      <c r="J537" s="76"/>
      <c r="K537" s="28">
        <f t="shared" si="93"/>
        <v>2092.3000000000002</v>
      </c>
      <c r="L537" s="81">
        <f t="shared" si="94"/>
        <v>0.99999954383006051</v>
      </c>
      <c r="M537" s="27">
        <f t="shared" si="95"/>
        <v>1714.75</v>
      </c>
      <c r="N537" s="81">
        <f t="shared" si="96"/>
        <v>1.0000022065837872</v>
      </c>
      <c r="O537" s="27">
        <f t="shared" si="97"/>
        <v>185.9</v>
      </c>
      <c r="P537" s="81">
        <f t="shared" si="98"/>
        <v>1</v>
      </c>
      <c r="Q537" s="27">
        <f t="shared" si="99"/>
        <v>191.65</v>
      </c>
      <c r="R537" s="82">
        <f t="shared" si="100"/>
        <v>0.99997527754312221</v>
      </c>
    </row>
    <row r="538" spans="1:18" s="4" customFormat="1" ht="140.44999999999999" customHeight="1" x14ac:dyDescent="0.25">
      <c r="A538" s="205" t="s">
        <v>701</v>
      </c>
      <c r="B538" s="103" t="s">
        <v>702</v>
      </c>
      <c r="C538" s="130" t="s">
        <v>1779</v>
      </c>
      <c r="D538" s="115" t="s">
        <v>700</v>
      </c>
      <c r="E538" s="212"/>
      <c r="F538" s="170">
        <v>1212.8381748736001</v>
      </c>
      <c r="G538" s="27">
        <v>994.34987688960007</v>
      </c>
      <c r="H538" s="27">
        <v>107.80000000000001</v>
      </c>
      <c r="I538" s="29">
        <v>110.688297984</v>
      </c>
      <c r="J538" s="76"/>
      <c r="K538" s="28">
        <f t="shared" si="93"/>
        <v>1212.8400000000001</v>
      </c>
      <c r="L538" s="81">
        <f t="shared" si="94"/>
        <v>1.0000015048391764</v>
      </c>
      <c r="M538" s="27">
        <f t="shared" si="95"/>
        <v>994.35</v>
      </c>
      <c r="N538" s="81">
        <f t="shared" si="96"/>
        <v>1.0000001238099414</v>
      </c>
      <c r="O538" s="27">
        <f t="shared" si="97"/>
        <v>107.8</v>
      </c>
      <c r="P538" s="81">
        <f t="shared" si="98"/>
        <v>0.99999999999999989</v>
      </c>
      <c r="Q538" s="27">
        <f t="shared" si="99"/>
        <v>110.69</v>
      </c>
      <c r="R538" s="82">
        <f t="shared" si="100"/>
        <v>1.0000153766570721</v>
      </c>
    </row>
    <row r="539" spans="1:18" s="4" customFormat="1" ht="103.5" customHeight="1" x14ac:dyDescent="0.25">
      <c r="A539" s="205" t="s">
        <v>703</v>
      </c>
      <c r="B539" s="103" t="s">
        <v>704</v>
      </c>
      <c r="C539" s="119" t="s">
        <v>1405</v>
      </c>
      <c r="D539" s="115" t="s">
        <v>705</v>
      </c>
      <c r="E539" s="212"/>
      <c r="F539" s="170">
        <v>283.75395961512197</v>
      </c>
      <c r="G539" s="27">
        <v>156.94500554279492</v>
      </c>
      <c r="H539" s="27">
        <v>73.948906709999989</v>
      </c>
      <c r="I539" s="29">
        <v>52.860047362327045</v>
      </c>
      <c r="J539" s="76"/>
      <c r="K539" s="28">
        <f t="shared" si="93"/>
        <v>283.76</v>
      </c>
      <c r="L539" s="81">
        <f t="shared" si="94"/>
        <v>1.0000212874029537</v>
      </c>
      <c r="M539" s="27">
        <f t="shared" si="95"/>
        <v>156.94999999999999</v>
      </c>
      <c r="N539" s="81">
        <f t="shared" si="96"/>
        <v>1.0000318229763847</v>
      </c>
      <c r="O539" s="27">
        <f t="shared" si="97"/>
        <v>73.95</v>
      </c>
      <c r="P539" s="81">
        <f t="shared" si="98"/>
        <v>1.0000147843970744</v>
      </c>
      <c r="Q539" s="27">
        <f t="shared" si="99"/>
        <v>52.86</v>
      </c>
      <c r="R539" s="82">
        <f t="shared" si="100"/>
        <v>0.99999910400520986</v>
      </c>
    </row>
    <row r="540" spans="1:18" s="4" customFormat="1" ht="56.1" customHeight="1" x14ac:dyDescent="0.25">
      <c r="A540" s="205" t="s">
        <v>706</v>
      </c>
      <c r="B540" s="103" t="s">
        <v>707</v>
      </c>
      <c r="C540" s="130" t="s">
        <v>1780</v>
      </c>
      <c r="D540" s="115" t="s">
        <v>476</v>
      </c>
      <c r="E540" s="198" t="s">
        <v>1010</v>
      </c>
      <c r="F540" s="170">
        <v>824.3041523990189</v>
      </c>
      <c r="G540" s="27">
        <v>289.82979239901903</v>
      </c>
      <c r="H540" s="27">
        <v>534.47435999999993</v>
      </c>
      <c r="I540" s="29">
        <v>0</v>
      </c>
      <c r="J540" s="76"/>
      <c r="K540" s="28">
        <f t="shared" si="93"/>
        <v>824.3</v>
      </c>
      <c r="L540" s="81">
        <f t="shared" si="94"/>
        <v>0.99999496254021425</v>
      </c>
      <c r="M540" s="27">
        <f t="shared" si="95"/>
        <v>289.83</v>
      </c>
      <c r="N540" s="81">
        <f t="shared" si="96"/>
        <v>1.000000716285856</v>
      </c>
      <c r="O540" s="27">
        <f t="shared" si="97"/>
        <v>534.47</v>
      </c>
      <c r="P540" s="81">
        <f t="shared" si="98"/>
        <v>0.99999184245246131</v>
      </c>
      <c r="Q540" s="27">
        <f t="shared" si="99"/>
        <v>0</v>
      </c>
      <c r="R540" s="82" t="e">
        <f t="shared" si="100"/>
        <v>#DIV/0!</v>
      </c>
    </row>
    <row r="541" spans="1:18" s="4" customFormat="1" ht="56.1" customHeight="1" x14ac:dyDescent="0.25">
      <c r="A541" s="205" t="s">
        <v>708</v>
      </c>
      <c r="B541" s="103" t="s">
        <v>709</v>
      </c>
      <c r="C541" s="130" t="s">
        <v>1780</v>
      </c>
      <c r="D541" s="115" t="s">
        <v>476</v>
      </c>
      <c r="E541" s="198" t="s">
        <v>1010</v>
      </c>
      <c r="F541" s="170">
        <v>1389.3073168363519</v>
      </c>
      <c r="G541" s="27">
        <v>488.487956836352</v>
      </c>
      <c r="H541" s="27">
        <v>900.81935999999996</v>
      </c>
      <c r="I541" s="29">
        <v>0</v>
      </c>
      <c r="J541" s="76"/>
      <c r="K541" s="28">
        <f t="shared" si="93"/>
        <v>1389.31</v>
      </c>
      <c r="L541" s="81">
        <f t="shared" si="94"/>
        <v>1.0000019312959887</v>
      </c>
      <c r="M541" s="27">
        <f t="shared" si="95"/>
        <v>488.49</v>
      </c>
      <c r="N541" s="81">
        <f t="shared" si="96"/>
        <v>1.0000041826284956</v>
      </c>
      <c r="O541" s="27">
        <f t="shared" si="97"/>
        <v>900.82</v>
      </c>
      <c r="P541" s="81">
        <f t="shared" si="98"/>
        <v>1.0000007104643045</v>
      </c>
      <c r="Q541" s="27">
        <f t="shared" si="99"/>
        <v>0</v>
      </c>
      <c r="R541" s="82" t="e">
        <f t="shared" si="100"/>
        <v>#DIV/0!</v>
      </c>
    </row>
    <row r="542" spans="1:18" s="4" customFormat="1" ht="56.1" customHeight="1" x14ac:dyDescent="0.25">
      <c r="A542" s="205" t="s">
        <v>710</v>
      </c>
      <c r="B542" s="103" t="s">
        <v>1406</v>
      </c>
      <c r="C542" s="130" t="s">
        <v>1407</v>
      </c>
      <c r="D542" s="115" t="s">
        <v>373</v>
      </c>
      <c r="E542" s="198" t="s">
        <v>1010</v>
      </c>
      <c r="F542" s="170">
        <v>530.51003394457598</v>
      </c>
      <c r="G542" s="27">
        <v>215.342033944576</v>
      </c>
      <c r="H542" s="27">
        <v>315.16799999999995</v>
      </c>
      <c r="I542" s="29">
        <v>0</v>
      </c>
      <c r="J542" s="76"/>
      <c r="K542" s="28">
        <f t="shared" si="93"/>
        <v>530.51</v>
      </c>
      <c r="L542" s="81">
        <f t="shared" si="94"/>
        <v>0.99999993601520454</v>
      </c>
      <c r="M542" s="27">
        <f t="shared" si="95"/>
        <v>215.34</v>
      </c>
      <c r="N542" s="81">
        <f t="shared" si="96"/>
        <v>0.99999055481858912</v>
      </c>
      <c r="O542" s="27">
        <f t="shared" si="97"/>
        <v>315.17</v>
      </c>
      <c r="P542" s="81">
        <f t="shared" si="98"/>
        <v>1.0000063458219111</v>
      </c>
      <c r="Q542" s="27">
        <f t="shared" si="99"/>
        <v>0</v>
      </c>
      <c r="R542" s="82" t="e">
        <f t="shared" si="100"/>
        <v>#DIV/0!</v>
      </c>
    </row>
    <row r="543" spans="1:18" s="4" customFormat="1" ht="127.5" customHeight="1" x14ac:dyDescent="0.25">
      <c r="A543" s="205" t="s">
        <v>711</v>
      </c>
      <c r="B543" s="103" t="s">
        <v>712</v>
      </c>
      <c r="C543" s="130" t="s">
        <v>1781</v>
      </c>
      <c r="D543" s="115" t="s">
        <v>713</v>
      </c>
      <c r="E543" s="198" t="s">
        <v>1010</v>
      </c>
      <c r="F543" s="170">
        <v>7968.9937644416004</v>
      </c>
      <c r="G543" s="27">
        <v>7968.9937644416004</v>
      </c>
      <c r="H543" s="27">
        <v>0</v>
      </c>
      <c r="I543" s="29">
        <v>0</v>
      </c>
      <c r="J543" s="76"/>
      <c r="K543" s="28">
        <f t="shared" si="93"/>
        <v>7968.99</v>
      </c>
      <c r="L543" s="81">
        <f t="shared" si="94"/>
        <v>0.99999952761393573</v>
      </c>
      <c r="M543" s="27">
        <f t="shared" si="95"/>
        <v>7968.99</v>
      </c>
      <c r="N543" s="81">
        <f t="shared" si="96"/>
        <v>0.99999952761393573</v>
      </c>
      <c r="O543" s="27">
        <f t="shared" si="97"/>
        <v>0</v>
      </c>
      <c r="P543" s="81" t="e">
        <f t="shared" si="98"/>
        <v>#DIV/0!</v>
      </c>
      <c r="Q543" s="27">
        <f t="shared" si="99"/>
        <v>0</v>
      </c>
      <c r="R543" s="82" t="e">
        <f t="shared" si="100"/>
        <v>#DIV/0!</v>
      </c>
    </row>
    <row r="544" spans="1:18" s="4" customFormat="1" ht="119.1" customHeight="1" x14ac:dyDescent="0.25">
      <c r="A544" s="205" t="s">
        <v>714</v>
      </c>
      <c r="B544" s="103" t="s">
        <v>715</v>
      </c>
      <c r="C544" s="130" t="s">
        <v>1781</v>
      </c>
      <c r="D544" s="115" t="s">
        <v>713</v>
      </c>
      <c r="E544" s="198" t="s">
        <v>1010</v>
      </c>
      <c r="F544" s="170">
        <v>18894.236242956802</v>
      </c>
      <c r="G544" s="27">
        <v>18894.236242956802</v>
      </c>
      <c r="H544" s="27">
        <v>0</v>
      </c>
      <c r="I544" s="29">
        <v>0</v>
      </c>
      <c r="J544" s="76"/>
      <c r="K544" s="28">
        <f t="shared" si="93"/>
        <v>18894.240000000002</v>
      </c>
      <c r="L544" s="81">
        <f t="shared" si="94"/>
        <v>1.0000001988459948</v>
      </c>
      <c r="M544" s="27">
        <f t="shared" si="95"/>
        <v>18894.240000000002</v>
      </c>
      <c r="N544" s="81">
        <f t="shared" si="96"/>
        <v>1.0000001988459948</v>
      </c>
      <c r="O544" s="27">
        <f t="shared" si="97"/>
        <v>0</v>
      </c>
      <c r="P544" s="81" t="e">
        <f t="shared" si="98"/>
        <v>#DIV/0!</v>
      </c>
      <c r="Q544" s="27">
        <f t="shared" si="99"/>
        <v>0</v>
      </c>
      <c r="R544" s="82" t="e">
        <f t="shared" si="100"/>
        <v>#DIV/0!</v>
      </c>
    </row>
    <row r="545" spans="1:18" s="4" customFormat="1" ht="127.5" customHeight="1" x14ac:dyDescent="0.25">
      <c r="A545" s="205" t="s">
        <v>716</v>
      </c>
      <c r="B545" s="103" t="s">
        <v>717</v>
      </c>
      <c r="C545" s="130" t="s">
        <v>1781</v>
      </c>
      <c r="D545" s="115" t="s">
        <v>713</v>
      </c>
      <c r="E545" s="198" t="s">
        <v>1010</v>
      </c>
      <c r="F545" s="170">
        <v>21871.0340345728</v>
      </c>
      <c r="G545" s="27">
        <v>21871.0340345728</v>
      </c>
      <c r="H545" s="27">
        <v>0</v>
      </c>
      <c r="I545" s="29">
        <v>0</v>
      </c>
      <c r="J545" s="76"/>
      <c r="K545" s="28">
        <f t="shared" si="93"/>
        <v>21871.03</v>
      </c>
      <c r="L545" s="81">
        <f t="shared" si="94"/>
        <v>0.99999981552894135</v>
      </c>
      <c r="M545" s="27">
        <f t="shared" si="95"/>
        <v>21871.03</v>
      </c>
      <c r="N545" s="81">
        <f t="shared" si="96"/>
        <v>0.99999981552894135</v>
      </c>
      <c r="O545" s="27">
        <f t="shared" si="97"/>
        <v>0</v>
      </c>
      <c r="P545" s="81" t="e">
        <f t="shared" si="98"/>
        <v>#DIV/0!</v>
      </c>
      <c r="Q545" s="27">
        <f t="shared" si="99"/>
        <v>0</v>
      </c>
      <c r="R545" s="82" t="e">
        <f t="shared" si="100"/>
        <v>#DIV/0!</v>
      </c>
    </row>
    <row r="546" spans="1:18" s="4" customFormat="1" ht="56.1" customHeight="1" x14ac:dyDescent="0.25">
      <c r="A546" s="205" t="s">
        <v>718</v>
      </c>
      <c r="B546" s="103" t="s">
        <v>719</v>
      </c>
      <c r="C546" s="130"/>
      <c r="D546" s="115" t="s">
        <v>713</v>
      </c>
      <c r="E546" s="198" t="s">
        <v>1010</v>
      </c>
      <c r="F546" s="170">
        <v>46425.82884076544</v>
      </c>
      <c r="G546" s="27">
        <v>46425.82884076544</v>
      </c>
      <c r="H546" s="27">
        <v>0</v>
      </c>
      <c r="I546" s="29">
        <v>0</v>
      </c>
      <c r="J546" s="76"/>
      <c r="K546" s="28">
        <f t="shared" si="93"/>
        <v>46425.83</v>
      </c>
      <c r="L546" s="81">
        <f t="shared" si="94"/>
        <v>1.0000000249696039</v>
      </c>
      <c r="M546" s="27">
        <f t="shared" si="95"/>
        <v>46425.83</v>
      </c>
      <c r="N546" s="81">
        <f t="shared" si="96"/>
        <v>1.0000000249696039</v>
      </c>
      <c r="O546" s="27">
        <f t="shared" si="97"/>
        <v>0</v>
      </c>
      <c r="P546" s="81" t="e">
        <f t="shared" si="98"/>
        <v>#DIV/0!</v>
      </c>
      <c r="Q546" s="27">
        <f t="shared" si="99"/>
        <v>0</v>
      </c>
      <c r="R546" s="82" t="e">
        <f t="shared" si="100"/>
        <v>#DIV/0!</v>
      </c>
    </row>
    <row r="547" spans="1:18" s="4" customFormat="1" ht="111" customHeight="1" x14ac:dyDescent="0.25">
      <c r="A547" s="205" t="s">
        <v>720</v>
      </c>
      <c r="B547" s="103" t="s">
        <v>1782</v>
      </c>
      <c r="C547" s="119" t="s">
        <v>1605</v>
      </c>
      <c r="D547" s="14" t="s">
        <v>387</v>
      </c>
      <c r="E547" s="212"/>
      <c r="F547" s="170">
        <v>495.28002976798132</v>
      </c>
      <c r="G547" s="27">
        <v>409.61232763413602</v>
      </c>
      <c r="H547" s="27">
        <v>35.595083333333335</v>
      </c>
      <c r="I547" s="29">
        <v>50.072618800512004</v>
      </c>
      <c r="J547" s="76"/>
      <c r="K547" s="28">
        <f t="shared" si="93"/>
        <v>495.28000000000003</v>
      </c>
      <c r="L547" s="81">
        <f t="shared" si="94"/>
        <v>0.99999993989666547</v>
      </c>
      <c r="M547" s="27">
        <f t="shared" si="95"/>
        <v>409.61</v>
      </c>
      <c r="N547" s="81">
        <f t="shared" si="96"/>
        <v>0.99999431747049838</v>
      </c>
      <c r="O547" s="27">
        <f t="shared" si="97"/>
        <v>35.6</v>
      </c>
      <c r="P547" s="81">
        <f t="shared" si="98"/>
        <v>1.0001381276908561</v>
      </c>
      <c r="Q547" s="27">
        <f t="shared" si="99"/>
        <v>50.07</v>
      </c>
      <c r="R547" s="82">
        <f t="shared" si="100"/>
        <v>0.99994769994909916</v>
      </c>
    </row>
    <row r="548" spans="1:18" s="4" customFormat="1" ht="78" customHeight="1" x14ac:dyDescent="0.25">
      <c r="A548" s="205" t="s">
        <v>721</v>
      </c>
      <c r="B548" s="103" t="s">
        <v>722</v>
      </c>
      <c r="C548" s="119" t="s">
        <v>723</v>
      </c>
      <c r="D548" s="14" t="s">
        <v>724</v>
      </c>
      <c r="E548" s="212" t="s">
        <v>1115</v>
      </c>
      <c r="F548" s="170">
        <v>790.96012934400005</v>
      </c>
      <c r="G548" s="27">
        <v>790.96012934400005</v>
      </c>
      <c r="H548" s="27">
        <v>0</v>
      </c>
      <c r="I548" s="29">
        <v>0</v>
      </c>
      <c r="J548" s="76"/>
      <c r="K548" s="28">
        <f t="shared" si="93"/>
        <v>790.96</v>
      </c>
      <c r="L548" s="81">
        <f t="shared" si="94"/>
        <v>0.99999983647216184</v>
      </c>
      <c r="M548" s="27">
        <f t="shared" si="95"/>
        <v>790.96</v>
      </c>
      <c r="N548" s="81">
        <f t="shared" si="96"/>
        <v>0.99999983647216184</v>
      </c>
      <c r="O548" s="27">
        <f t="shared" si="97"/>
        <v>0</v>
      </c>
      <c r="P548" s="81" t="e">
        <f t="shared" si="98"/>
        <v>#DIV/0!</v>
      </c>
      <c r="Q548" s="27">
        <f t="shared" si="99"/>
        <v>0</v>
      </c>
      <c r="R548" s="82" t="e">
        <f t="shared" si="100"/>
        <v>#DIV/0!</v>
      </c>
    </row>
    <row r="549" spans="1:18" s="4" customFormat="1" ht="79.5" customHeight="1" x14ac:dyDescent="0.25">
      <c r="A549" s="205" t="s">
        <v>725</v>
      </c>
      <c r="B549" s="103" t="s">
        <v>726</v>
      </c>
      <c r="C549" s="119" t="s">
        <v>727</v>
      </c>
      <c r="D549" s="14" t="s">
        <v>112</v>
      </c>
      <c r="E549" s="212"/>
      <c r="F549" s="170">
        <v>899.67171880650244</v>
      </c>
      <c r="G549" s="27">
        <v>810.51506198784</v>
      </c>
      <c r="H549" s="27">
        <v>0</v>
      </c>
      <c r="I549" s="29">
        <v>89.156656818662398</v>
      </c>
      <c r="J549" s="76"/>
      <c r="K549" s="28">
        <f t="shared" si="93"/>
        <v>899.68</v>
      </c>
      <c r="L549" s="81">
        <f t="shared" si="94"/>
        <v>1.00000920468358</v>
      </c>
      <c r="M549" s="27">
        <f t="shared" si="95"/>
        <v>810.52</v>
      </c>
      <c r="N549" s="81">
        <f t="shared" si="96"/>
        <v>1.0000060924372558</v>
      </c>
      <c r="O549" s="27">
        <f t="shared" si="97"/>
        <v>0</v>
      </c>
      <c r="P549" s="81" t="e">
        <f t="shared" si="98"/>
        <v>#DIV/0!</v>
      </c>
      <c r="Q549" s="27">
        <f t="shared" si="99"/>
        <v>89.16</v>
      </c>
      <c r="R549" s="82">
        <f t="shared" si="100"/>
        <v>1.0000374978319835</v>
      </c>
    </row>
    <row r="550" spans="1:18" s="4" customFormat="1" ht="66.95" customHeight="1" x14ac:dyDescent="0.25">
      <c r="A550" s="205" t="s">
        <v>728</v>
      </c>
      <c r="B550" s="103" t="s">
        <v>729</v>
      </c>
      <c r="C550" s="119" t="s">
        <v>1783</v>
      </c>
      <c r="D550" s="115" t="s">
        <v>112</v>
      </c>
      <c r="E550" s="198"/>
      <c r="F550" s="170">
        <v>6044.5168952424956</v>
      </c>
      <c r="G550" s="27">
        <v>3371.5177593730559</v>
      </c>
      <c r="H550" s="27">
        <v>2044.4069999999997</v>
      </c>
      <c r="I550" s="29">
        <v>628.59213586943997</v>
      </c>
      <c r="J550" s="76"/>
      <c r="K550" s="28">
        <f t="shared" si="93"/>
        <v>6044.52</v>
      </c>
      <c r="L550" s="81">
        <f t="shared" si="94"/>
        <v>1.0000005136485774</v>
      </c>
      <c r="M550" s="27">
        <f t="shared" si="95"/>
        <v>3371.52</v>
      </c>
      <c r="N550" s="81">
        <f t="shared" si="96"/>
        <v>1.0000006645751569</v>
      </c>
      <c r="O550" s="27">
        <f t="shared" si="97"/>
        <v>2044.41</v>
      </c>
      <c r="P550" s="81">
        <f t="shared" si="98"/>
        <v>1.0000014674181805</v>
      </c>
      <c r="Q550" s="27">
        <f t="shared" si="99"/>
        <v>628.59</v>
      </c>
      <c r="R550" s="82">
        <f t="shared" si="100"/>
        <v>0.99999660213782826</v>
      </c>
    </row>
    <row r="551" spans="1:18" s="4" customFormat="1" ht="56.1" customHeight="1" x14ac:dyDescent="0.25">
      <c r="A551" s="205" t="s">
        <v>730</v>
      </c>
      <c r="B551" s="103" t="s">
        <v>731</v>
      </c>
      <c r="C551" s="119" t="s">
        <v>1108</v>
      </c>
      <c r="D551" s="115" t="s">
        <v>732</v>
      </c>
      <c r="E551" s="198" t="s">
        <v>1784</v>
      </c>
      <c r="F551" s="170" t="s">
        <v>733</v>
      </c>
      <c r="G551" s="27"/>
      <c r="H551" s="27"/>
      <c r="I551" s="29"/>
      <c r="J551" s="76"/>
      <c r="K551" s="28" t="str">
        <f t="shared" ref="K551:K552" si="101">F551</f>
        <v>30 % от стоимости  монтажа</v>
      </c>
      <c r="L551" s="81"/>
      <c r="M551" s="27"/>
      <c r="N551" s="81"/>
      <c r="O551" s="27"/>
      <c r="P551" s="81"/>
      <c r="Q551" s="27"/>
      <c r="R551" s="82"/>
    </row>
    <row r="552" spans="1:18" s="4" customFormat="1" ht="56.1" customHeight="1" x14ac:dyDescent="0.25">
      <c r="A552" s="205" t="s">
        <v>1097</v>
      </c>
      <c r="B552" s="103" t="s">
        <v>731</v>
      </c>
      <c r="C552" s="119" t="s">
        <v>1109</v>
      </c>
      <c r="D552" s="115" t="s">
        <v>732</v>
      </c>
      <c r="E552" s="198" t="s">
        <v>1784</v>
      </c>
      <c r="F552" s="170" t="s">
        <v>1121</v>
      </c>
      <c r="G552" s="27"/>
      <c r="H552" s="27"/>
      <c r="I552" s="29"/>
      <c r="J552" s="76"/>
      <c r="K552" s="28" t="str">
        <f t="shared" si="101"/>
        <v>60 % от стоимости  монтажа</v>
      </c>
      <c r="L552" s="81"/>
      <c r="M552" s="27"/>
      <c r="N552" s="81"/>
      <c r="O552" s="27"/>
      <c r="P552" s="81"/>
      <c r="Q552" s="27"/>
      <c r="R552" s="82"/>
    </row>
    <row r="553" spans="1:18" s="4" customFormat="1" ht="33" customHeight="1" x14ac:dyDescent="0.25">
      <c r="A553" s="210" t="s">
        <v>734</v>
      </c>
      <c r="B553" s="102"/>
      <c r="C553" s="121"/>
      <c r="D553" s="84"/>
      <c r="E553" s="217"/>
      <c r="F553" s="170"/>
      <c r="G553" s="27"/>
      <c r="H553" s="27"/>
      <c r="I553" s="29"/>
      <c r="J553" s="76"/>
      <c r="K553" s="28"/>
      <c r="L553" s="81"/>
      <c r="M553" s="27"/>
      <c r="N553" s="81"/>
      <c r="O553" s="27"/>
      <c r="P553" s="81"/>
      <c r="Q553" s="27"/>
      <c r="R553" s="82"/>
    </row>
    <row r="554" spans="1:18" s="4" customFormat="1" ht="156.6" customHeight="1" x14ac:dyDescent="0.25">
      <c r="A554" s="205" t="s">
        <v>735</v>
      </c>
      <c r="B554" s="103" t="s">
        <v>736</v>
      </c>
      <c r="C554" s="119" t="s">
        <v>1785</v>
      </c>
      <c r="D554" s="115" t="s">
        <v>737</v>
      </c>
      <c r="E554" s="178"/>
      <c r="F554" s="170" t="s">
        <v>110</v>
      </c>
      <c r="G554" s="27"/>
      <c r="H554" s="27"/>
      <c r="I554" s="29"/>
      <c r="J554" s="76"/>
      <c r="K554" s="28" t="str">
        <f t="shared" ref="K554:K555" si="102">F554</f>
        <v>Стоимость определяется на основании предоставления подтверждающих документов</v>
      </c>
      <c r="L554" s="81"/>
      <c r="M554" s="27"/>
      <c r="N554" s="81"/>
      <c r="O554" s="27"/>
      <c r="P554" s="81"/>
      <c r="Q554" s="27"/>
      <c r="R554" s="82"/>
    </row>
    <row r="555" spans="1:18" s="4" customFormat="1" ht="161.44999999999999" customHeight="1" x14ac:dyDescent="0.25">
      <c r="A555" s="205" t="s">
        <v>738</v>
      </c>
      <c r="B555" s="103" t="s">
        <v>739</v>
      </c>
      <c r="C555" s="119" t="s">
        <v>1408</v>
      </c>
      <c r="D555" s="115" t="s">
        <v>740</v>
      </c>
      <c r="E555" s="178"/>
      <c r="F555" s="170" t="s">
        <v>110</v>
      </c>
      <c r="G555" s="27"/>
      <c r="H555" s="27"/>
      <c r="I555" s="29"/>
      <c r="J555" s="76"/>
      <c r="K555" s="28" t="str">
        <f t="shared" si="102"/>
        <v>Стоимость определяется на основании предоставления подтверждающих документов</v>
      </c>
      <c r="L555" s="81"/>
      <c r="M555" s="27"/>
      <c r="N555" s="81"/>
      <c r="O555" s="27"/>
      <c r="P555" s="81"/>
      <c r="Q555" s="27"/>
      <c r="R555" s="82"/>
    </row>
    <row r="556" spans="1:18" s="4" customFormat="1" ht="207.6" customHeight="1" x14ac:dyDescent="0.25">
      <c r="A556" s="205" t="s">
        <v>1098</v>
      </c>
      <c r="B556" s="103" t="s">
        <v>1786</v>
      </c>
      <c r="C556" s="119" t="s">
        <v>1787</v>
      </c>
      <c r="D556" s="115" t="s">
        <v>1110</v>
      </c>
      <c r="E556" s="178" t="s">
        <v>1116</v>
      </c>
      <c r="F556" s="170">
        <v>10000</v>
      </c>
      <c r="G556" s="27">
        <v>10000</v>
      </c>
      <c r="H556" s="27">
        <v>0</v>
      </c>
      <c r="I556" s="29">
        <v>0</v>
      </c>
      <c r="J556" s="76"/>
      <c r="K556" s="28">
        <f t="shared" si="93"/>
        <v>10000</v>
      </c>
      <c r="L556" s="81">
        <f>K556/F556</f>
        <v>1</v>
      </c>
      <c r="M556" s="27">
        <f t="shared" si="95"/>
        <v>10000</v>
      </c>
      <c r="N556" s="81">
        <f t="shared" si="96"/>
        <v>1</v>
      </c>
      <c r="O556" s="27"/>
      <c r="P556" s="81"/>
      <c r="Q556" s="27"/>
      <c r="R556" s="82"/>
    </row>
    <row r="557" spans="1:18" s="4" customFormat="1" ht="164.45" customHeight="1" x14ac:dyDescent="0.25">
      <c r="A557" s="205" t="s">
        <v>1099</v>
      </c>
      <c r="B557" s="103" t="s">
        <v>1100</v>
      </c>
      <c r="C557" s="119" t="s">
        <v>1788</v>
      </c>
      <c r="D557" s="115" t="s">
        <v>1110</v>
      </c>
      <c r="E557" s="178"/>
      <c r="F557" s="170">
        <v>10000</v>
      </c>
      <c r="G557" s="27">
        <v>10000</v>
      </c>
      <c r="H557" s="27">
        <v>0</v>
      </c>
      <c r="I557" s="29">
        <v>0</v>
      </c>
      <c r="J557" s="76"/>
      <c r="K557" s="28">
        <f t="shared" si="93"/>
        <v>10000</v>
      </c>
      <c r="L557" s="81">
        <f>K557/F557</f>
        <v>1</v>
      </c>
      <c r="M557" s="27">
        <f t="shared" si="95"/>
        <v>10000</v>
      </c>
      <c r="N557" s="81">
        <f t="shared" si="96"/>
        <v>1</v>
      </c>
      <c r="O557" s="27"/>
      <c r="P557" s="81"/>
      <c r="Q557" s="27"/>
      <c r="R557" s="82"/>
    </row>
    <row r="558" spans="1:18" s="4" customFormat="1" ht="126" customHeight="1" x14ac:dyDescent="0.25">
      <c r="A558" s="205" t="s">
        <v>741</v>
      </c>
      <c r="B558" s="103" t="s">
        <v>742</v>
      </c>
      <c r="C558" s="119" t="s">
        <v>1789</v>
      </c>
      <c r="D558" s="115" t="s">
        <v>713</v>
      </c>
      <c r="E558" s="177" t="s">
        <v>1014</v>
      </c>
      <c r="F558" s="170" t="s">
        <v>110</v>
      </c>
      <c r="G558" s="27"/>
      <c r="H558" s="27"/>
      <c r="I558" s="29"/>
      <c r="J558" s="76"/>
      <c r="K558" s="28" t="str">
        <f>F558</f>
        <v>Стоимость определяется на основании предоставления подтверждающих документов</v>
      </c>
      <c r="L558" s="81"/>
      <c r="M558" s="27"/>
      <c r="N558" s="81"/>
      <c r="O558" s="27"/>
      <c r="P558" s="81"/>
      <c r="Q558" s="27"/>
      <c r="R558" s="82"/>
    </row>
    <row r="559" spans="1:18" s="4" customFormat="1" ht="63.95" customHeight="1" x14ac:dyDescent="0.25">
      <c r="A559" s="205" t="s">
        <v>743</v>
      </c>
      <c r="B559" s="103" t="s">
        <v>1528</v>
      </c>
      <c r="C559" s="119" t="s">
        <v>1606</v>
      </c>
      <c r="D559" s="115" t="s">
        <v>476</v>
      </c>
      <c r="E559" s="177" t="s">
        <v>1014</v>
      </c>
      <c r="F559" s="170">
        <v>1882.65072101184</v>
      </c>
      <c r="G559" s="27">
        <v>1882.65072101184</v>
      </c>
      <c r="H559" s="27">
        <v>0</v>
      </c>
      <c r="I559" s="29">
        <v>0</v>
      </c>
      <c r="J559" s="76"/>
      <c r="K559" s="28">
        <f t="shared" si="93"/>
        <v>1882.65</v>
      </c>
      <c r="L559" s="81">
        <f>K559/F559</f>
        <v>0.9999996170230453</v>
      </c>
      <c r="M559" s="27">
        <f t="shared" si="95"/>
        <v>1882.65</v>
      </c>
      <c r="N559" s="81">
        <f t="shared" si="96"/>
        <v>0.9999996170230453</v>
      </c>
      <c r="O559" s="27"/>
      <c r="P559" s="81"/>
      <c r="Q559" s="27"/>
      <c r="R559" s="82"/>
    </row>
    <row r="560" spans="1:18" s="4" customFormat="1" ht="63.95" customHeight="1" x14ac:dyDescent="0.25">
      <c r="A560" s="205" t="s">
        <v>1518</v>
      </c>
      <c r="B560" s="103" t="s">
        <v>1520</v>
      </c>
      <c r="C560" s="119" t="s">
        <v>1521</v>
      </c>
      <c r="D560" s="115" t="s">
        <v>476</v>
      </c>
      <c r="E560" s="177"/>
      <c r="F560" s="170">
        <v>1364.74</v>
      </c>
      <c r="G560" s="27">
        <v>1364.74</v>
      </c>
      <c r="H560" s="27">
        <v>0</v>
      </c>
      <c r="I560" s="29">
        <v>0</v>
      </c>
      <c r="J560" s="76"/>
      <c r="K560" s="28">
        <f t="shared" ref="K560" si="103">SUM(M560,O560,Q560)</f>
        <v>1364.74</v>
      </c>
      <c r="L560" s="81">
        <f>K560/F560</f>
        <v>1</v>
      </c>
      <c r="M560" s="27">
        <f t="shared" ref="M560" si="104">ROUND(G560-(G560*$M$6*$F$6),2)</f>
        <v>1364.74</v>
      </c>
      <c r="N560" s="81">
        <f t="shared" ref="N560" si="105">M560/G560</f>
        <v>1</v>
      </c>
      <c r="O560" s="27"/>
      <c r="P560" s="81"/>
      <c r="Q560" s="27"/>
      <c r="R560" s="82"/>
    </row>
    <row r="561" spans="1:18" s="4" customFormat="1" ht="110.25" customHeight="1" x14ac:dyDescent="0.25">
      <c r="A561" s="205" t="s">
        <v>1519</v>
      </c>
      <c r="B561" s="103" t="s">
        <v>1522</v>
      </c>
      <c r="C561" s="119" t="s">
        <v>1523</v>
      </c>
      <c r="D561" s="115" t="s">
        <v>114</v>
      </c>
      <c r="E561" s="177" t="s">
        <v>1524</v>
      </c>
      <c r="F561" s="170" t="s">
        <v>110</v>
      </c>
      <c r="G561" s="27">
        <v>0</v>
      </c>
      <c r="H561" s="27">
        <v>0</v>
      </c>
      <c r="I561" s="29">
        <v>0</v>
      </c>
      <c r="J561" s="76"/>
      <c r="K561" s="28" t="str">
        <f>F561</f>
        <v>Стоимость определяется на основании предоставления подтверждающих документов</v>
      </c>
      <c r="L561" s="81"/>
      <c r="M561" s="27"/>
      <c r="N561" s="81"/>
      <c r="O561" s="27"/>
      <c r="P561" s="81"/>
      <c r="Q561" s="27"/>
      <c r="R561" s="82"/>
    </row>
    <row r="562" spans="1:18" s="22" customFormat="1" ht="90.95" customHeight="1" x14ac:dyDescent="0.35">
      <c r="A562" s="205" t="s">
        <v>744</v>
      </c>
      <c r="B562" s="103" t="s">
        <v>745</v>
      </c>
      <c r="C562" s="119" t="s">
        <v>1525</v>
      </c>
      <c r="D562" s="235" t="s">
        <v>114</v>
      </c>
      <c r="E562" s="236" t="s">
        <v>1526</v>
      </c>
      <c r="F562" s="170">
        <v>42378.211674931197</v>
      </c>
      <c r="G562" s="27">
        <v>12316.8124065792</v>
      </c>
      <c r="H562" s="27">
        <v>20337.599999999999</v>
      </c>
      <c r="I562" s="29">
        <v>9723.7992683520006</v>
      </c>
      <c r="J562" s="86"/>
      <c r="K562" s="28">
        <f t="shared" si="93"/>
        <v>42378.209999999992</v>
      </c>
      <c r="L562" s="81">
        <f t="shared" ref="L562:L582" si="106">K562/F562</f>
        <v>0.99999996047659545</v>
      </c>
      <c r="M562" s="27">
        <f t="shared" si="95"/>
        <v>12316.81</v>
      </c>
      <c r="N562" s="81">
        <f t="shared" si="96"/>
        <v>0.99999980461022531</v>
      </c>
      <c r="O562" s="27">
        <f t="shared" si="97"/>
        <v>20337.599999999999</v>
      </c>
      <c r="P562" s="81">
        <f t="shared" si="98"/>
        <v>1</v>
      </c>
      <c r="Q562" s="27">
        <f t="shared" si="99"/>
        <v>9723.7999999999993</v>
      </c>
      <c r="R562" s="82">
        <f t="shared" si="100"/>
        <v>1.0000000752430176</v>
      </c>
    </row>
    <row r="563" spans="1:18" s="4" customFormat="1" ht="39" customHeight="1" x14ac:dyDescent="0.25">
      <c r="A563" s="205" t="s">
        <v>746</v>
      </c>
      <c r="B563" s="103" t="s">
        <v>747</v>
      </c>
      <c r="C563" s="119" t="s">
        <v>1527</v>
      </c>
      <c r="D563" s="115" t="s">
        <v>476</v>
      </c>
      <c r="E563" s="177" t="s">
        <v>1014</v>
      </c>
      <c r="F563" s="170">
        <v>5040.302132064</v>
      </c>
      <c r="G563" s="27">
        <v>724.0160703360001</v>
      </c>
      <c r="H563" s="27">
        <v>4242.7035000000005</v>
      </c>
      <c r="I563" s="29">
        <v>73.582561728000002</v>
      </c>
      <c r="J563" s="76"/>
      <c r="K563" s="28">
        <f t="shared" si="93"/>
        <v>5040.2999999999993</v>
      </c>
      <c r="L563" s="81">
        <f t="shared" si="106"/>
        <v>0.9999995769967861</v>
      </c>
      <c r="M563" s="27">
        <f t="shared" si="95"/>
        <v>724.02</v>
      </c>
      <c r="N563" s="81">
        <f t="shared" si="96"/>
        <v>1.000005427592233</v>
      </c>
      <c r="O563" s="27">
        <f t="shared" si="97"/>
        <v>4242.7</v>
      </c>
      <c r="P563" s="81">
        <f t="shared" si="98"/>
        <v>0.99999917505430191</v>
      </c>
      <c r="Q563" s="27">
        <f t="shared" si="99"/>
        <v>73.58</v>
      </c>
      <c r="R563" s="82">
        <f t="shared" si="100"/>
        <v>0.99996518566437698</v>
      </c>
    </row>
    <row r="564" spans="1:18" s="4" customFormat="1" ht="60" customHeight="1" x14ac:dyDescent="0.25">
      <c r="A564" s="205" t="s">
        <v>748</v>
      </c>
      <c r="B564" s="103" t="s">
        <v>749</v>
      </c>
      <c r="C564" s="119" t="s">
        <v>750</v>
      </c>
      <c r="D564" s="115" t="s">
        <v>476</v>
      </c>
      <c r="E564" s="177" t="s">
        <v>1014</v>
      </c>
      <c r="F564" s="170">
        <v>628.03401378422734</v>
      </c>
      <c r="G564" s="27">
        <v>112.82114711756095</v>
      </c>
      <c r="H564" s="27">
        <v>515.2128666666664</v>
      </c>
      <c r="I564" s="29">
        <v>0</v>
      </c>
      <c r="J564" s="76"/>
      <c r="K564" s="28">
        <f t="shared" si="93"/>
        <v>628.03</v>
      </c>
      <c r="L564" s="81">
        <f t="shared" si="106"/>
        <v>0.99999360896999323</v>
      </c>
      <c r="M564" s="27">
        <f t="shared" si="95"/>
        <v>112.82</v>
      </c>
      <c r="N564" s="81">
        <f t="shared" si="96"/>
        <v>0.99998983242423722</v>
      </c>
      <c r="O564" s="27">
        <f t="shared" si="97"/>
        <v>515.21</v>
      </c>
      <c r="P564" s="81">
        <f t="shared" si="98"/>
        <v>0.99999443595676307</v>
      </c>
      <c r="Q564" s="27">
        <f t="shared" si="99"/>
        <v>0</v>
      </c>
      <c r="R564" s="82" t="e">
        <f t="shared" si="100"/>
        <v>#DIV/0!</v>
      </c>
    </row>
    <row r="565" spans="1:18" s="4" customFormat="1" ht="75" customHeight="1" x14ac:dyDescent="0.25">
      <c r="A565" s="205" t="s">
        <v>751</v>
      </c>
      <c r="B565" s="103" t="s">
        <v>752</v>
      </c>
      <c r="C565" s="119" t="s">
        <v>1409</v>
      </c>
      <c r="D565" s="115" t="s">
        <v>502</v>
      </c>
      <c r="E565" s="198"/>
      <c r="F565" s="170">
        <v>1034.5268159760001</v>
      </c>
      <c r="G565" s="27">
        <v>126.9980509824</v>
      </c>
      <c r="H565" s="27">
        <v>851.02462500000013</v>
      </c>
      <c r="I565" s="29">
        <v>56.504139993599999</v>
      </c>
      <c r="J565" s="76"/>
      <c r="K565" s="28">
        <f t="shared" si="93"/>
        <v>1034.52</v>
      </c>
      <c r="L565" s="81">
        <f t="shared" si="106"/>
        <v>0.99999341150379595</v>
      </c>
      <c r="M565" s="27">
        <f t="shared" si="95"/>
        <v>127</v>
      </c>
      <c r="N565" s="81">
        <f t="shared" si="96"/>
        <v>1.0000153468307971</v>
      </c>
      <c r="O565" s="27">
        <f t="shared" si="97"/>
        <v>851.02</v>
      </c>
      <c r="P565" s="81">
        <f t="shared" si="98"/>
        <v>0.99999456537465037</v>
      </c>
      <c r="Q565" s="27">
        <f t="shared" si="99"/>
        <v>56.5</v>
      </c>
      <c r="R565" s="82">
        <f t="shared" si="100"/>
        <v>0.99992673114570951</v>
      </c>
    </row>
    <row r="566" spans="1:18" s="4" customFormat="1" ht="66.95" customHeight="1" x14ac:dyDescent="0.25">
      <c r="A566" s="205" t="s">
        <v>753</v>
      </c>
      <c r="B566" s="103" t="s">
        <v>754</v>
      </c>
      <c r="C566" s="119" t="s">
        <v>1410</v>
      </c>
      <c r="D566" s="115" t="s">
        <v>476</v>
      </c>
      <c r="E566" s="198"/>
      <c r="F566" s="170">
        <v>460.10920754624323</v>
      </c>
      <c r="G566" s="27">
        <v>98.457237562819202</v>
      </c>
      <c r="H566" s="27">
        <v>326.02075000000002</v>
      </c>
      <c r="I566" s="29">
        <v>35.631219983423996</v>
      </c>
      <c r="J566" s="76"/>
      <c r="K566" s="28">
        <f t="shared" si="93"/>
        <v>460.10999999999996</v>
      </c>
      <c r="L566" s="81">
        <f t="shared" si="106"/>
        <v>1.0000017223166668</v>
      </c>
      <c r="M566" s="27">
        <f t="shared" si="95"/>
        <v>98.46</v>
      </c>
      <c r="N566" s="81">
        <f t="shared" si="96"/>
        <v>1.0000280572281852</v>
      </c>
      <c r="O566" s="27">
        <f t="shared" si="97"/>
        <v>326.02</v>
      </c>
      <c r="P566" s="81">
        <f t="shared" si="98"/>
        <v>0.99999769953292839</v>
      </c>
      <c r="Q566" s="27">
        <f t="shared" si="99"/>
        <v>35.630000000000003</v>
      </c>
      <c r="R566" s="82">
        <f t="shared" si="100"/>
        <v>0.99996576082927946</v>
      </c>
    </row>
    <row r="567" spans="1:18" s="4" customFormat="1" ht="65.45" customHeight="1" x14ac:dyDescent="0.25">
      <c r="A567" s="205" t="s">
        <v>755</v>
      </c>
      <c r="B567" s="105" t="s">
        <v>1040</v>
      </c>
      <c r="C567" s="119" t="s">
        <v>1111</v>
      </c>
      <c r="D567" s="14" t="s">
        <v>756</v>
      </c>
      <c r="E567" s="177" t="s">
        <v>1014</v>
      </c>
      <c r="F567" s="170">
        <v>1240.4790346100003</v>
      </c>
      <c r="G567" s="27">
        <v>158.19194851200001</v>
      </c>
      <c r="H567" s="27">
        <v>1017.7887912500005</v>
      </c>
      <c r="I567" s="29">
        <v>64.498294848</v>
      </c>
      <c r="J567" s="76"/>
      <c r="K567" s="28">
        <f t="shared" si="93"/>
        <v>1240.48</v>
      </c>
      <c r="L567" s="81">
        <f t="shared" si="106"/>
        <v>1.0000007782396743</v>
      </c>
      <c r="M567" s="27">
        <f t="shared" si="95"/>
        <v>158.19</v>
      </c>
      <c r="N567" s="81">
        <f t="shared" si="96"/>
        <v>0.99998768260952375</v>
      </c>
      <c r="O567" s="27">
        <f t="shared" si="97"/>
        <v>1017.79</v>
      </c>
      <c r="P567" s="81">
        <f t="shared" si="98"/>
        <v>1.000001187623611</v>
      </c>
      <c r="Q567" s="27">
        <f t="shared" si="99"/>
        <v>64.5</v>
      </c>
      <c r="R567" s="82">
        <f t="shared" si="100"/>
        <v>1.0000264371640215</v>
      </c>
    </row>
    <row r="568" spans="1:18" s="4" customFormat="1" ht="69.95" customHeight="1" x14ac:dyDescent="0.25">
      <c r="A568" s="205" t="s">
        <v>757</v>
      </c>
      <c r="B568" s="105" t="s">
        <v>1041</v>
      </c>
      <c r="C568" s="119" t="s">
        <v>1411</v>
      </c>
      <c r="D568" s="14" t="s">
        <v>1790</v>
      </c>
      <c r="E568" s="177" t="s">
        <v>1014</v>
      </c>
      <c r="F568" s="170">
        <v>552.5701363752961</v>
      </c>
      <c r="G568" s="27">
        <v>142.47945859929601</v>
      </c>
      <c r="H568" s="27">
        <v>362.8524900000001</v>
      </c>
      <c r="I568" s="29">
        <v>47.238187775999997</v>
      </c>
      <c r="J568" s="76"/>
      <c r="K568" s="28">
        <f t="shared" si="93"/>
        <v>552.57000000000005</v>
      </c>
      <c r="L568" s="81">
        <f t="shared" si="106"/>
        <v>0.99999975319821488</v>
      </c>
      <c r="M568" s="27">
        <f t="shared" si="95"/>
        <v>142.47999999999999</v>
      </c>
      <c r="N568" s="81">
        <f t="shared" si="96"/>
        <v>1.000003799850935</v>
      </c>
      <c r="O568" s="27">
        <f t="shared" si="97"/>
        <v>362.85</v>
      </c>
      <c r="P568" s="81">
        <f t="shared" si="98"/>
        <v>0.99999313770728138</v>
      </c>
      <c r="Q568" s="27">
        <f t="shared" si="99"/>
        <v>47.24</v>
      </c>
      <c r="R568" s="82">
        <f t="shared" si="100"/>
        <v>1.0000383635377503</v>
      </c>
    </row>
    <row r="569" spans="1:18" s="4" customFormat="1" ht="82.5" customHeight="1" x14ac:dyDescent="0.25">
      <c r="A569" s="205" t="s">
        <v>758</v>
      </c>
      <c r="B569" s="103" t="s">
        <v>1791</v>
      </c>
      <c r="C569" s="119" t="s">
        <v>1412</v>
      </c>
      <c r="D569" s="14" t="s">
        <v>387</v>
      </c>
      <c r="E569" s="212"/>
      <c r="F569" s="170">
        <v>199.66284582999964</v>
      </c>
      <c r="G569" s="27">
        <v>71.360466245951997</v>
      </c>
      <c r="H569" s="27">
        <v>119.47156374999963</v>
      </c>
      <c r="I569" s="29">
        <v>8.8308158340479999</v>
      </c>
      <c r="J569" s="76"/>
      <c r="K569" s="28">
        <f t="shared" si="93"/>
        <v>199.66</v>
      </c>
      <c r="L569" s="81">
        <f t="shared" si="106"/>
        <v>0.99998574682241048</v>
      </c>
      <c r="M569" s="27">
        <f t="shared" si="95"/>
        <v>71.36</v>
      </c>
      <c r="N569" s="81">
        <f t="shared" si="96"/>
        <v>0.99999346632699415</v>
      </c>
      <c r="O569" s="27">
        <f t="shared" si="97"/>
        <v>119.47</v>
      </c>
      <c r="P569" s="81">
        <f t="shared" si="98"/>
        <v>0.99998691111130922</v>
      </c>
      <c r="Q569" s="27">
        <f t="shared" si="99"/>
        <v>8.83</v>
      </c>
      <c r="R569" s="82">
        <f t="shared" si="100"/>
        <v>0.99990761509883896</v>
      </c>
    </row>
    <row r="570" spans="1:18" s="4" customFormat="1" ht="85.5" customHeight="1" x14ac:dyDescent="0.25">
      <c r="A570" s="205" t="s">
        <v>1242</v>
      </c>
      <c r="B570" s="103" t="s">
        <v>1792</v>
      </c>
      <c r="C570" s="119" t="s">
        <v>1412</v>
      </c>
      <c r="D570" s="14" t="s">
        <v>387</v>
      </c>
      <c r="E570" s="212"/>
      <c r="F570" s="170">
        <v>127.05628208</v>
      </c>
      <c r="G570" s="27">
        <v>71.360466245951997</v>
      </c>
      <c r="H570" s="27">
        <v>46.865000000000009</v>
      </c>
      <c r="I570" s="29">
        <v>8.8308158340479999</v>
      </c>
      <c r="J570" s="76"/>
      <c r="K570" s="28">
        <f t="shared" si="93"/>
        <v>127.05999999999999</v>
      </c>
      <c r="L570" s="81">
        <f t="shared" si="106"/>
        <v>1.00002926199271</v>
      </c>
      <c r="M570" s="27">
        <f t="shared" si="95"/>
        <v>71.36</v>
      </c>
      <c r="N570" s="81">
        <f t="shared" si="96"/>
        <v>0.99999346632699415</v>
      </c>
      <c r="O570" s="27">
        <f t="shared" si="97"/>
        <v>46.87</v>
      </c>
      <c r="P570" s="81">
        <f t="shared" si="98"/>
        <v>1.0001066894270776</v>
      </c>
      <c r="Q570" s="27">
        <f t="shared" si="99"/>
        <v>8.83</v>
      </c>
      <c r="R570" s="82">
        <f t="shared" si="100"/>
        <v>0.99990761509883896</v>
      </c>
    </row>
    <row r="571" spans="1:18" s="4" customFormat="1" ht="93.75" customHeight="1" x14ac:dyDescent="0.25">
      <c r="A571" s="205" t="s">
        <v>759</v>
      </c>
      <c r="B571" s="103" t="s">
        <v>1793</v>
      </c>
      <c r="C571" s="119" t="s">
        <v>1413</v>
      </c>
      <c r="D571" s="14" t="s">
        <v>387</v>
      </c>
      <c r="E571" s="212"/>
      <c r="F571" s="170">
        <v>303.48796920500041</v>
      </c>
      <c r="G571" s="27">
        <v>115.4228177856</v>
      </c>
      <c r="H571" s="27">
        <v>175.52886312500041</v>
      </c>
      <c r="I571" s="29">
        <v>12.5362882944</v>
      </c>
      <c r="J571" s="76"/>
      <c r="K571" s="28">
        <f t="shared" si="93"/>
        <v>303.49</v>
      </c>
      <c r="L571" s="81">
        <f t="shared" si="106"/>
        <v>1.0000066915173109</v>
      </c>
      <c r="M571" s="27">
        <f t="shared" si="95"/>
        <v>115.42</v>
      </c>
      <c r="N571" s="81">
        <f t="shared" si="96"/>
        <v>0.99997558727421443</v>
      </c>
      <c r="O571" s="27">
        <f t="shared" si="97"/>
        <v>175.53</v>
      </c>
      <c r="P571" s="81">
        <f t="shared" si="98"/>
        <v>1.0000064768550274</v>
      </c>
      <c r="Q571" s="27">
        <f t="shared" si="99"/>
        <v>12.54</v>
      </c>
      <c r="R571" s="82">
        <f t="shared" si="100"/>
        <v>1.000296076917891</v>
      </c>
    </row>
    <row r="572" spans="1:18" s="4" customFormat="1" ht="92.25" customHeight="1" x14ac:dyDescent="0.25">
      <c r="A572" s="205" t="s">
        <v>760</v>
      </c>
      <c r="B572" s="103" t="s">
        <v>1794</v>
      </c>
      <c r="C572" s="119" t="s">
        <v>1414</v>
      </c>
      <c r="D572" s="14" t="s">
        <v>387</v>
      </c>
      <c r="E572" s="212"/>
      <c r="F572" s="170">
        <v>431.25930155998407</v>
      </c>
      <c r="G572" s="27">
        <v>182.15771137678402</v>
      </c>
      <c r="H572" s="27">
        <v>234.20339250000004</v>
      </c>
      <c r="I572" s="29">
        <v>14.898197683200001</v>
      </c>
      <c r="J572" s="76"/>
      <c r="K572" s="28">
        <f t="shared" si="93"/>
        <v>431.26</v>
      </c>
      <c r="L572" s="81">
        <f t="shared" si="106"/>
        <v>1.0000016195361199</v>
      </c>
      <c r="M572" s="27">
        <f t="shared" si="95"/>
        <v>182.16</v>
      </c>
      <c r="N572" s="81">
        <f t="shared" si="96"/>
        <v>1.0000125639655806</v>
      </c>
      <c r="O572" s="27">
        <f t="shared" si="97"/>
        <v>234.2</v>
      </c>
      <c r="P572" s="81">
        <f t="shared" si="98"/>
        <v>0.99998551472733233</v>
      </c>
      <c r="Q572" s="27">
        <f t="shared" si="99"/>
        <v>14.9</v>
      </c>
      <c r="R572" s="82">
        <f t="shared" si="100"/>
        <v>1.0001209754923599</v>
      </c>
    </row>
    <row r="573" spans="1:18" s="4" customFormat="1" ht="81.75" customHeight="1" x14ac:dyDescent="0.25">
      <c r="A573" s="205" t="s">
        <v>761</v>
      </c>
      <c r="B573" s="103" t="s">
        <v>1042</v>
      </c>
      <c r="C573" s="119" t="s">
        <v>1415</v>
      </c>
      <c r="D573" s="14" t="s">
        <v>387</v>
      </c>
      <c r="E573" s="212"/>
      <c r="F573" s="170">
        <v>199.63453518999964</v>
      </c>
      <c r="G573" s="27">
        <v>68.728345171200004</v>
      </c>
      <c r="H573" s="27">
        <v>119.46001374999963</v>
      </c>
      <c r="I573" s="29">
        <v>11.4461762688</v>
      </c>
      <c r="J573" s="76"/>
      <c r="K573" s="28">
        <f t="shared" si="93"/>
        <v>199.64</v>
      </c>
      <c r="L573" s="81">
        <f t="shared" si="106"/>
        <v>1.0000273740713006</v>
      </c>
      <c r="M573" s="27">
        <f t="shared" si="95"/>
        <v>68.73</v>
      </c>
      <c r="N573" s="81">
        <f t="shared" si="96"/>
        <v>1.0000240778211069</v>
      </c>
      <c r="O573" s="27">
        <f t="shared" si="97"/>
        <v>119.46</v>
      </c>
      <c r="P573" s="81">
        <f t="shared" si="98"/>
        <v>0.99999988489872715</v>
      </c>
      <c r="Q573" s="27">
        <f t="shared" si="99"/>
        <v>11.45</v>
      </c>
      <c r="R573" s="82">
        <f t="shared" si="100"/>
        <v>1.0003340618832179</v>
      </c>
    </row>
    <row r="574" spans="1:18" s="4" customFormat="1" ht="91.5" customHeight="1" x14ac:dyDescent="0.25">
      <c r="A574" s="205" t="s">
        <v>762</v>
      </c>
      <c r="B574" s="103" t="s">
        <v>1043</v>
      </c>
      <c r="C574" s="119" t="s">
        <v>1416</v>
      </c>
      <c r="D574" s="14" t="s">
        <v>387</v>
      </c>
      <c r="E574" s="212"/>
      <c r="F574" s="170">
        <v>403.34814511767962</v>
      </c>
      <c r="G574" s="27">
        <v>181.91733837888</v>
      </c>
      <c r="H574" s="27">
        <v>207.71356374999962</v>
      </c>
      <c r="I574" s="29">
        <v>13.717242988800001</v>
      </c>
      <c r="J574" s="76"/>
      <c r="K574" s="28">
        <f t="shared" si="93"/>
        <v>403.35</v>
      </c>
      <c r="L574" s="81">
        <f t="shared" si="106"/>
        <v>1.0000045987129056</v>
      </c>
      <c r="M574" s="27">
        <f t="shared" si="95"/>
        <v>181.92</v>
      </c>
      <c r="N574" s="81">
        <f t="shared" si="96"/>
        <v>1.0000146309370161</v>
      </c>
      <c r="O574" s="27">
        <f t="shared" si="97"/>
        <v>207.71</v>
      </c>
      <c r="P574" s="81">
        <f t="shared" si="98"/>
        <v>0.99998284295962536</v>
      </c>
      <c r="Q574" s="27">
        <f t="shared" si="99"/>
        <v>13.72</v>
      </c>
      <c r="R574" s="82">
        <f t="shared" si="100"/>
        <v>1.0002009887265431</v>
      </c>
    </row>
    <row r="575" spans="1:18" s="4" customFormat="1" ht="68.099999999999994" customHeight="1" x14ac:dyDescent="0.25">
      <c r="A575" s="205" t="s">
        <v>763</v>
      </c>
      <c r="B575" s="103" t="s">
        <v>1044</v>
      </c>
      <c r="C575" s="119" t="s">
        <v>764</v>
      </c>
      <c r="D575" s="115" t="s">
        <v>387</v>
      </c>
      <c r="E575" s="198" t="s">
        <v>1417</v>
      </c>
      <c r="F575" s="170">
        <v>1240.4790346100006</v>
      </c>
      <c r="G575" s="27">
        <v>181.95402876069122</v>
      </c>
      <c r="H575" s="27">
        <v>1017.7887912500005</v>
      </c>
      <c r="I575" s="29">
        <v>40.736214599308802</v>
      </c>
      <c r="J575" s="76"/>
      <c r="K575" s="28">
        <f t="shared" si="93"/>
        <v>1240.48</v>
      </c>
      <c r="L575" s="81">
        <f t="shared" si="106"/>
        <v>1.000000778239674</v>
      </c>
      <c r="M575" s="27">
        <f t="shared" si="95"/>
        <v>181.95</v>
      </c>
      <c r="N575" s="81">
        <f t="shared" si="96"/>
        <v>0.99997785835950614</v>
      </c>
      <c r="O575" s="27">
        <f t="shared" si="97"/>
        <v>1017.79</v>
      </c>
      <c r="P575" s="81">
        <f t="shared" si="98"/>
        <v>1.000001187623611</v>
      </c>
      <c r="Q575" s="27">
        <f t="shared" si="99"/>
        <v>40.74</v>
      </c>
      <c r="R575" s="82">
        <f t="shared" si="100"/>
        <v>1.0000929247041837</v>
      </c>
    </row>
    <row r="576" spans="1:18" s="4" customFormat="1" ht="110.25" customHeight="1" x14ac:dyDescent="0.25">
      <c r="A576" s="205" t="s">
        <v>765</v>
      </c>
      <c r="B576" s="103" t="s">
        <v>1795</v>
      </c>
      <c r="C576" s="119" t="s">
        <v>1418</v>
      </c>
      <c r="D576" s="115" t="s">
        <v>387</v>
      </c>
      <c r="E576" s="198" t="s">
        <v>1796</v>
      </c>
      <c r="F576" s="170">
        <v>1427.9103586684021</v>
      </c>
      <c r="G576" s="27">
        <v>502.68505456788449</v>
      </c>
      <c r="H576" s="27">
        <v>821.51931339843759</v>
      </c>
      <c r="I576" s="29">
        <v>103.70599070208</v>
      </c>
      <c r="J576" s="76"/>
      <c r="K576" s="28">
        <f t="shared" si="93"/>
        <v>1427.92</v>
      </c>
      <c r="L576" s="81">
        <f t="shared" si="106"/>
        <v>1.0000067520566256</v>
      </c>
      <c r="M576" s="27">
        <f t="shared" si="95"/>
        <v>502.69</v>
      </c>
      <c r="N576" s="81">
        <f t="shared" si="96"/>
        <v>1.0000098380329205</v>
      </c>
      <c r="O576" s="27">
        <f t="shared" si="97"/>
        <v>821.52</v>
      </c>
      <c r="P576" s="81">
        <f t="shared" si="98"/>
        <v>1.0000008357704453</v>
      </c>
      <c r="Q576" s="27">
        <f t="shared" si="99"/>
        <v>103.71</v>
      </c>
      <c r="R576" s="82">
        <f t="shared" si="100"/>
        <v>1.0000386602345037</v>
      </c>
    </row>
    <row r="577" spans="1:18" s="4" customFormat="1" ht="66" customHeight="1" x14ac:dyDescent="0.25">
      <c r="A577" s="205" t="s">
        <v>766</v>
      </c>
      <c r="B577" s="103" t="s">
        <v>1045</v>
      </c>
      <c r="C577" s="119" t="s">
        <v>764</v>
      </c>
      <c r="D577" s="115" t="s">
        <v>387</v>
      </c>
      <c r="E577" s="198" t="s">
        <v>1417</v>
      </c>
      <c r="F577" s="170">
        <v>222.90509019000001</v>
      </c>
      <c r="G577" s="27">
        <v>72.842882169158401</v>
      </c>
      <c r="H577" s="27">
        <v>142.73056875</v>
      </c>
      <c r="I577" s="29">
        <v>7.3316392708415998</v>
      </c>
      <c r="J577" s="76"/>
      <c r="K577" s="28">
        <f t="shared" si="93"/>
        <v>222.9</v>
      </c>
      <c r="L577" s="81">
        <f t="shared" si="106"/>
        <v>0.99997716431690431</v>
      </c>
      <c r="M577" s="27">
        <f t="shared" si="95"/>
        <v>72.84</v>
      </c>
      <c r="N577" s="81">
        <f t="shared" si="96"/>
        <v>0.9999604330708427</v>
      </c>
      <c r="O577" s="27">
        <f t="shared" si="97"/>
        <v>142.72999999999999</v>
      </c>
      <c r="P577" s="81">
        <f t="shared" si="98"/>
        <v>0.99999601521940962</v>
      </c>
      <c r="Q577" s="27">
        <f t="shared" si="99"/>
        <v>7.33</v>
      </c>
      <c r="R577" s="82">
        <f t="shared" si="100"/>
        <v>0.99977641141618634</v>
      </c>
    </row>
    <row r="578" spans="1:18" s="4" customFormat="1" ht="66" customHeight="1" x14ac:dyDescent="0.25">
      <c r="A578" s="205" t="s">
        <v>767</v>
      </c>
      <c r="B578" s="103" t="s">
        <v>768</v>
      </c>
      <c r="C578" s="119" t="s">
        <v>764</v>
      </c>
      <c r="D578" s="115" t="s">
        <v>387</v>
      </c>
      <c r="E578" s="198" t="s">
        <v>1419</v>
      </c>
      <c r="F578" s="170">
        <v>199.66284582999964</v>
      </c>
      <c r="G578" s="27">
        <v>74.692302809529608</v>
      </c>
      <c r="H578" s="27">
        <v>119.47156374999963</v>
      </c>
      <c r="I578" s="29">
        <v>5.4989792704704001</v>
      </c>
      <c r="J578" s="76"/>
      <c r="K578" s="28">
        <f t="shared" si="93"/>
        <v>199.66</v>
      </c>
      <c r="L578" s="81">
        <f t="shared" si="106"/>
        <v>0.99998574682241048</v>
      </c>
      <c r="M578" s="27">
        <f t="shared" si="95"/>
        <v>74.69</v>
      </c>
      <c r="N578" s="81">
        <f t="shared" si="96"/>
        <v>0.9999691693863626</v>
      </c>
      <c r="O578" s="27">
        <f t="shared" si="97"/>
        <v>119.47</v>
      </c>
      <c r="P578" s="81">
        <f t="shared" si="98"/>
        <v>0.99998691111130922</v>
      </c>
      <c r="Q578" s="27">
        <f t="shared" si="99"/>
        <v>5.5</v>
      </c>
      <c r="R578" s="82">
        <f t="shared" si="100"/>
        <v>1.0001856216361973</v>
      </c>
    </row>
    <row r="579" spans="1:18" s="4" customFormat="1" ht="66" customHeight="1" x14ac:dyDescent="0.25">
      <c r="A579" s="205" t="s">
        <v>1101</v>
      </c>
      <c r="B579" s="103" t="s">
        <v>1420</v>
      </c>
      <c r="C579" s="119" t="s">
        <v>1111</v>
      </c>
      <c r="D579" s="115" t="s">
        <v>387</v>
      </c>
      <c r="E579" s="198"/>
      <c r="F579" s="170">
        <v>178.94165019508802</v>
      </c>
      <c r="G579" s="27">
        <v>76.764518950080003</v>
      </c>
      <c r="H579" s="27">
        <v>94.500679350000013</v>
      </c>
      <c r="I579" s="29">
        <v>7.6764518950080003</v>
      </c>
      <c r="J579" s="76"/>
      <c r="K579" s="28">
        <f t="shared" si="93"/>
        <v>178.94</v>
      </c>
      <c r="L579" s="81">
        <f t="shared" si="106"/>
        <v>0.99999077802688074</v>
      </c>
      <c r="M579" s="27">
        <f t="shared" si="95"/>
        <v>76.760000000000005</v>
      </c>
      <c r="N579" s="81">
        <f t="shared" si="96"/>
        <v>0.99994113230771453</v>
      </c>
      <c r="O579" s="27">
        <f t="shared" si="97"/>
        <v>94.5</v>
      </c>
      <c r="P579" s="81">
        <f t="shared" si="98"/>
        <v>0.99999281116279071</v>
      </c>
      <c r="Q579" s="27">
        <f t="shared" si="99"/>
        <v>7.68</v>
      </c>
      <c r="R579" s="82">
        <f t="shared" si="100"/>
        <v>1.000462206373534</v>
      </c>
    </row>
    <row r="580" spans="1:18" s="4" customFormat="1" ht="66" customHeight="1" x14ac:dyDescent="0.25">
      <c r="A580" s="205" t="s">
        <v>1102</v>
      </c>
      <c r="B580" s="103" t="s">
        <v>1421</v>
      </c>
      <c r="C580" s="165" t="s">
        <v>1111</v>
      </c>
      <c r="D580" s="115" t="s">
        <v>387</v>
      </c>
      <c r="E580" s="207"/>
      <c r="F580" s="170">
        <v>251.66956860777603</v>
      </c>
      <c r="G580" s="27">
        <v>92.117424416160006</v>
      </c>
      <c r="H580" s="27">
        <v>150.34040175000001</v>
      </c>
      <c r="I580" s="29">
        <v>9.2117424416160016</v>
      </c>
      <c r="J580" s="76"/>
      <c r="K580" s="28">
        <f t="shared" si="93"/>
        <v>251.67000000000002</v>
      </c>
      <c r="L580" s="81">
        <f t="shared" si="106"/>
        <v>1.0000017141215221</v>
      </c>
      <c r="M580" s="27">
        <f t="shared" si="95"/>
        <v>92.12</v>
      </c>
      <c r="N580" s="81">
        <f t="shared" si="96"/>
        <v>1.0000279597899782</v>
      </c>
      <c r="O580" s="27">
        <f t="shared" si="97"/>
        <v>150.34</v>
      </c>
      <c r="P580" s="81">
        <f t="shared" si="98"/>
        <v>0.99999732773096695</v>
      </c>
      <c r="Q580" s="27">
        <f t="shared" si="99"/>
        <v>9.2100000000000009</v>
      </c>
      <c r="R580" s="82">
        <f t="shared" si="100"/>
        <v>0.99981084559983691</v>
      </c>
    </row>
    <row r="581" spans="1:18" s="4" customFormat="1" ht="66" customHeight="1" x14ac:dyDescent="0.25">
      <c r="A581" s="189" t="s">
        <v>1243</v>
      </c>
      <c r="B581" s="105" t="s">
        <v>1422</v>
      </c>
      <c r="C581" s="165" t="s">
        <v>1111</v>
      </c>
      <c r="D581" s="115" t="s">
        <v>387</v>
      </c>
      <c r="E581" s="207"/>
      <c r="F581" s="170">
        <v>349.67546010933125</v>
      </c>
      <c r="G581" s="27">
        <v>110.540909299392</v>
      </c>
      <c r="H581" s="27">
        <v>228.08045988000003</v>
      </c>
      <c r="I581" s="29">
        <v>11.0540909299392</v>
      </c>
      <c r="J581" s="76"/>
      <c r="K581" s="28">
        <f t="shared" si="93"/>
        <v>349.67</v>
      </c>
      <c r="L581" s="81">
        <f t="shared" si="106"/>
        <v>0.99998438520870314</v>
      </c>
      <c r="M581" s="27">
        <f t="shared" si="95"/>
        <v>110.54</v>
      </c>
      <c r="N581" s="81">
        <f t="shared" si="96"/>
        <v>0.99999177409162132</v>
      </c>
      <c r="O581" s="27">
        <f t="shared" si="97"/>
        <v>228.08</v>
      </c>
      <c r="P581" s="81">
        <f t="shared" si="98"/>
        <v>0.99999798369399873</v>
      </c>
      <c r="Q581" s="27">
        <f t="shared" si="99"/>
        <v>11.05</v>
      </c>
      <c r="R581" s="82">
        <f t="shared" si="100"/>
        <v>0.99962991710805282</v>
      </c>
    </row>
    <row r="582" spans="1:18" s="4" customFormat="1" ht="66" customHeight="1" x14ac:dyDescent="0.25">
      <c r="A582" s="189" t="s">
        <v>1244</v>
      </c>
      <c r="B582" s="105" t="s">
        <v>1423</v>
      </c>
      <c r="C582" s="165" t="s">
        <v>1797</v>
      </c>
      <c r="D582" s="115" t="s">
        <v>387</v>
      </c>
      <c r="E582" s="207"/>
      <c r="F582" s="170">
        <v>202.09539999999998</v>
      </c>
      <c r="G582" s="27">
        <v>158.798</v>
      </c>
      <c r="H582" s="27">
        <v>27.417600000000004</v>
      </c>
      <c r="I582" s="29">
        <v>15.879800000000001</v>
      </c>
      <c r="J582" s="76"/>
      <c r="K582" s="28">
        <f t="shared" si="93"/>
        <v>202.10000000000002</v>
      </c>
      <c r="L582" s="81">
        <f t="shared" si="106"/>
        <v>1.0000227615274768</v>
      </c>
      <c r="M582" s="27">
        <f t="shared" si="95"/>
        <v>158.80000000000001</v>
      </c>
      <c r="N582" s="81">
        <f t="shared" si="96"/>
        <v>1.0000125946170608</v>
      </c>
      <c r="O582" s="27">
        <f t="shared" si="97"/>
        <v>27.42</v>
      </c>
      <c r="P582" s="81">
        <f t="shared" si="98"/>
        <v>1.0000875350140055</v>
      </c>
      <c r="Q582" s="27">
        <f t="shared" si="99"/>
        <v>15.88</v>
      </c>
      <c r="R582" s="82">
        <f t="shared" si="100"/>
        <v>1.0000125946170606</v>
      </c>
    </row>
    <row r="583" spans="1:18" s="4" customFormat="1" ht="54" customHeight="1" x14ac:dyDescent="0.25">
      <c r="A583" s="193" t="s">
        <v>769</v>
      </c>
      <c r="B583" s="116"/>
      <c r="C583" s="133"/>
      <c r="D583" s="154"/>
      <c r="E583" s="186"/>
      <c r="F583" s="170"/>
      <c r="G583" s="27"/>
      <c r="H583" s="27"/>
      <c r="I583" s="29"/>
      <c r="J583" s="76"/>
      <c r="K583" s="28"/>
      <c r="L583" s="81"/>
      <c r="M583" s="27"/>
      <c r="N583" s="81"/>
      <c r="O583" s="27"/>
      <c r="P583" s="81"/>
      <c r="Q583" s="27"/>
      <c r="R583" s="82"/>
    </row>
    <row r="584" spans="1:18" s="4" customFormat="1" ht="33" customHeight="1" x14ac:dyDescent="0.25">
      <c r="A584" s="218" t="s">
        <v>770</v>
      </c>
      <c r="B584" s="136"/>
      <c r="C584" s="133"/>
      <c r="D584" s="154"/>
      <c r="E584" s="186"/>
      <c r="F584" s="170"/>
      <c r="G584" s="27"/>
      <c r="H584" s="27"/>
      <c r="I584" s="29"/>
      <c r="J584" s="76"/>
      <c r="K584" s="28"/>
      <c r="L584" s="81"/>
      <c r="M584" s="27"/>
      <c r="N584" s="81"/>
      <c r="O584" s="27"/>
      <c r="P584" s="81"/>
      <c r="Q584" s="27"/>
      <c r="R584" s="82"/>
    </row>
    <row r="585" spans="1:18" s="4" customFormat="1" ht="245.1" customHeight="1" x14ac:dyDescent="0.25">
      <c r="A585" s="176" t="s">
        <v>771</v>
      </c>
      <c r="B585" s="103" t="s">
        <v>772</v>
      </c>
      <c r="C585" s="119" t="s">
        <v>1798</v>
      </c>
      <c r="D585" s="115" t="s">
        <v>108</v>
      </c>
      <c r="E585" s="198" t="s">
        <v>1015</v>
      </c>
      <c r="F585" s="170">
        <v>9748.1171520000007</v>
      </c>
      <c r="G585" s="27">
        <v>0</v>
      </c>
      <c r="H585" s="27">
        <v>0</v>
      </c>
      <c r="I585" s="29">
        <v>9748.1171520000007</v>
      </c>
      <c r="J585" s="76"/>
      <c r="K585" s="28">
        <f t="shared" si="93"/>
        <v>9748.1200000000008</v>
      </c>
      <c r="L585" s="81">
        <f t="shared" ref="L585:L586" si="107">K585/F585</f>
        <v>1.0000002921589837</v>
      </c>
      <c r="M585" s="27">
        <f t="shared" si="95"/>
        <v>0</v>
      </c>
      <c r="N585" s="81" t="e">
        <f t="shared" si="96"/>
        <v>#DIV/0!</v>
      </c>
      <c r="O585" s="27">
        <f t="shared" si="97"/>
        <v>0</v>
      </c>
      <c r="P585" s="81" t="e">
        <f t="shared" si="98"/>
        <v>#DIV/0!</v>
      </c>
      <c r="Q585" s="27">
        <f t="shared" si="99"/>
        <v>9748.1200000000008</v>
      </c>
      <c r="R585" s="82">
        <f t="shared" si="100"/>
        <v>1.0000002921589837</v>
      </c>
    </row>
    <row r="586" spans="1:18" s="4" customFormat="1" ht="109.5" customHeight="1" x14ac:dyDescent="0.25">
      <c r="A586" s="176" t="s">
        <v>773</v>
      </c>
      <c r="B586" s="103" t="s">
        <v>774</v>
      </c>
      <c r="C586" s="119" t="s">
        <v>1799</v>
      </c>
      <c r="D586" s="115" t="s">
        <v>775</v>
      </c>
      <c r="E586" s="198" t="s">
        <v>1016</v>
      </c>
      <c r="F586" s="170">
        <v>13968.422968031999</v>
      </c>
      <c r="G586" s="27">
        <v>0</v>
      </c>
      <c r="H586" s="27">
        <v>0</v>
      </c>
      <c r="I586" s="29">
        <v>13968.422968031999</v>
      </c>
      <c r="J586" s="76"/>
      <c r="K586" s="28">
        <f t="shared" si="93"/>
        <v>13968.42</v>
      </c>
      <c r="L586" s="81">
        <f t="shared" si="107"/>
        <v>0.99999978751846175</v>
      </c>
      <c r="M586" s="27">
        <f t="shared" si="95"/>
        <v>0</v>
      </c>
      <c r="N586" s="81" t="e">
        <f t="shared" si="96"/>
        <v>#DIV/0!</v>
      </c>
      <c r="O586" s="27">
        <f t="shared" si="97"/>
        <v>0</v>
      </c>
      <c r="P586" s="81" t="e">
        <f t="shared" si="98"/>
        <v>#DIV/0!</v>
      </c>
      <c r="Q586" s="27">
        <f t="shared" si="99"/>
        <v>13968.42</v>
      </c>
      <c r="R586" s="82">
        <f t="shared" si="100"/>
        <v>0.99999978751846175</v>
      </c>
    </row>
    <row r="587" spans="1:18" s="4" customFormat="1" ht="113.25" customHeight="1" x14ac:dyDescent="0.25">
      <c r="A587" s="176" t="s">
        <v>776</v>
      </c>
      <c r="B587" s="103" t="s">
        <v>1800</v>
      </c>
      <c r="C587" s="119" t="s">
        <v>1801</v>
      </c>
      <c r="D587" s="115" t="s">
        <v>108</v>
      </c>
      <c r="E587" s="198"/>
      <c r="F587" s="170">
        <v>5660.197056</v>
      </c>
      <c r="G587" s="27">
        <v>0</v>
      </c>
      <c r="H587" s="27">
        <v>0</v>
      </c>
      <c r="I587" s="29">
        <v>5660.197056</v>
      </c>
      <c r="J587" s="76"/>
      <c r="K587" s="28">
        <f t="shared" ref="K587:K650" si="108">SUM(M587,O587,Q587)</f>
        <v>5660.2</v>
      </c>
      <c r="L587" s="81">
        <f t="shared" ref="L587:L650" si="109">K587/F587</f>
        <v>1.0000005201232343</v>
      </c>
      <c r="M587" s="27">
        <f t="shared" ref="M587:M650" si="110">ROUND(G587-(G587*$M$6*$F$6),2)</f>
        <v>0</v>
      </c>
      <c r="N587" s="81" t="e">
        <f t="shared" ref="N587:N650" si="111">M587/G587</f>
        <v>#DIV/0!</v>
      </c>
      <c r="O587" s="27">
        <f t="shared" ref="O587:O650" si="112">ROUND(H587-(H587*$O$6*$F$6),2)</f>
        <v>0</v>
      </c>
      <c r="P587" s="81" t="e">
        <f t="shared" ref="P587:P650" si="113">O587/H587</f>
        <v>#DIV/0!</v>
      </c>
      <c r="Q587" s="27">
        <f t="shared" ref="Q587:Q650" si="114">ROUND((I587-(I587*$Q$6*$F$6)),2)</f>
        <v>5660.2</v>
      </c>
      <c r="R587" s="82">
        <f t="shared" ref="R587:R650" si="115">Q587/I587</f>
        <v>1.0000005201232343</v>
      </c>
    </row>
    <row r="588" spans="1:18" s="4" customFormat="1" ht="140.25" customHeight="1" x14ac:dyDescent="0.25">
      <c r="A588" s="176" t="s">
        <v>777</v>
      </c>
      <c r="B588" s="103" t="s">
        <v>778</v>
      </c>
      <c r="C588" s="119" t="s">
        <v>1802</v>
      </c>
      <c r="D588" s="115" t="s">
        <v>108</v>
      </c>
      <c r="E588" s="198"/>
      <c r="F588" s="170">
        <v>15583.011648</v>
      </c>
      <c r="G588" s="27">
        <v>0</v>
      </c>
      <c r="H588" s="27">
        <v>0</v>
      </c>
      <c r="I588" s="29">
        <v>15583.011648</v>
      </c>
      <c r="J588" s="76"/>
      <c r="K588" s="28">
        <f t="shared" si="108"/>
        <v>15583.01</v>
      </c>
      <c r="L588" s="81">
        <f t="shared" si="109"/>
        <v>0.9999998942438062</v>
      </c>
      <c r="M588" s="27">
        <f t="shared" si="110"/>
        <v>0</v>
      </c>
      <c r="N588" s="81" t="e">
        <f t="shared" si="111"/>
        <v>#DIV/0!</v>
      </c>
      <c r="O588" s="27">
        <f t="shared" si="112"/>
        <v>0</v>
      </c>
      <c r="P588" s="81" t="e">
        <f t="shared" si="113"/>
        <v>#DIV/0!</v>
      </c>
      <c r="Q588" s="27">
        <f t="shared" si="114"/>
        <v>15583.01</v>
      </c>
      <c r="R588" s="82">
        <f t="shared" si="115"/>
        <v>0.9999998942438062</v>
      </c>
    </row>
    <row r="589" spans="1:18" s="4" customFormat="1" ht="132.94999999999999" customHeight="1" x14ac:dyDescent="0.25">
      <c r="A589" s="176" t="s">
        <v>779</v>
      </c>
      <c r="B589" s="103" t="s">
        <v>1803</v>
      </c>
      <c r="C589" s="119" t="s">
        <v>1804</v>
      </c>
      <c r="D589" s="115" t="s">
        <v>108</v>
      </c>
      <c r="E589" s="198"/>
      <c r="F589" s="170">
        <v>20544.418943999997</v>
      </c>
      <c r="G589" s="27">
        <v>0</v>
      </c>
      <c r="H589" s="27">
        <v>0</v>
      </c>
      <c r="I589" s="29">
        <v>20544.418943999997</v>
      </c>
      <c r="J589" s="76"/>
      <c r="K589" s="28">
        <f t="shared" si="108"/>
        <v>20544.419999999998</v>
      </c>
      <c r="L589" s="81">
        <f t="shared" si="109"/>
        <v>1.0000000514008209</v>
      </c>
      <c r="M589" s="27">
        <f t="shared" si="110"/>
        <v>0</v>
      </c>
      <c r="N589" s="81" t="e">
        <f t="shared" si="111"/>
        <v>#DIV/0!</v>
      </c>
      <c r="O589" s="27">
        <f t="shared" si="112"/>
        <v>0</v>
      </c>
      <c r="P589" s="81" t="e">
        <f t="shared" si="113"/>
        <v>#DIV/0!</v>
      </c>
      <c r="Q589" s="27">
        <f t="shared" si="114"/>
        <v>20544.419999999998</v>
      </c>
      <c r="R589" s="82">
        <f t="shared" si="115"/>
        <v>1.0000000514008209</v>
      </c>
    </row>
    <row r="590" spans="1:18" s="4" customFormat="1" ht="102" customHeight="1" x14ac:dyDescent="0.25">
      <c r="A590" s="176" t="s">
        <v>780</v>
      </c>
      <c r="B590" s="103" t="s">
        <v>1046</v>
      </c>
      <c r="C590" s="119" t="s">
        <v>1805</v>
      </c>
      <c r="D590" s="115" t="s">
        <v>108</v>
      </c>
      <c r="E590" s="198" t="s">
        <v>1017</v>
      </c>
      <c r="F590" s="170">
        <v>45784.7050752</v>
      </c>
      <c r="G590" s="27">
        <v>0</v>
      </c>
      <c r="H590" s="27">
        <v>0</v>
      </c>
      <c r="I590" s="29">
        <v>45784.7050752</v>
      </c>
      <c r="J590" s="76"/>
      <c r="K590" s="28">
        <f t="shared" si="108"/>
        <v>45784.71</v>
      </c>
      <c r="L590" s="81">
        <f t="shared" si="109"/>
        <v>1.0000001075643055</v>
      </c>
      <c r="M590" s="27">
        <f t="shared" si="110"/>
        <v>0</v>
      </c>
      <c r="N590" s="81" t="e">
        <f t="shared" si="111"/>
        <v>#DIV/0!</v>
      </c>
      <c r="O590" s="27">
        <f t="shared" si="112"/>
        <v>0</v>
      </c>
      <c r="P590" s="81" t="e">
        <f t="shared" si="113"/>
        <v>#DIV/0!</v>
      </c>
      <c r="Q590" s="27">
        <f t="shared" si="114"/>
        <v>45784.71</v>
      </c>
      <c r="R590" s="82">
        <f t="shared" si="115"/>
        <v>1.0000001075643055</v>
      </c>
    </row>
    <row r="591" spans="1:18" s="4" customFormat="1" ht="156" customHeight="1" x14ac:dyDescent="0.25">
      <c r="A591" s="176" t="s">
        <v>781</v>
      </c>
      <c r="B591" s="103" t="s">
        <v>782</v>
      </c>
      <c r="C591" s="119" t="s">
        <v>1806</v>
      </c>
      <c r="D591" s="115" t="s">
        <v>108</v>
      </c>
      <c r="E591" s="198" t="s">
        <v>1017</v>
      </c>
      <c r="F591" s="170">
        <v>31697.103513599999</v>
      </c>
      <c r="G591" s="27">
        <v>0</v>
      </c>
      <c r="H591" s="27">
        <v>0</v>
      </c>
      <c r="I591" s="29">
        <v>31697.103513599999</v>
      </c>
      <c r="J591" s="76"/>
      <c r="K591" s="28">
        <f t="shared" si="108"/>
        <v>31697.1</v>
      </c>
      <c r="L591" s="81">
        <f t="shared" si="109"/>
        <v>0.99999988915075477</v>
      </c>
      <c r="M591" s="27">
        <f t="shared" si="110"/>
        <v>0</v>
      </c>
      <c r="N591" s="81" t="e">
        <f t="shared" si="111"/>
        <v>#DIV/0!</v>
      </c>
      <c r="O591" s="27">
        <f t="shared" si="112"/>
        <v>0</v>
      </c>
      <c r="P591" s="81" t="e">
        <f t="shared" si="113"/>
        <v>#DIV/0!</v>
      </c>
      <c r="Q591" s="27">
        <f t="shared" si="114"/>
        <v>31697.1</v>
      </c>
      <c r="R591" s="82">
        <f t="shared" si="115"/>
        <v>0.99999988915075477</v>
      </c>
    </row>
    <row r="592" spans="1:18" s="4" customFormat="1" ht="194.1" customHeight="1" x14ac:dyDescent="0.25">
      <c r="A592" s="176" t="s">
        <v>783</v>
      </c>
      <c r="B592" s="103" t="s">
        <v>1807</v>
      </c>
      <c r="C592" s="119" t="s">
        <v>1808</v>
      </c>
      <c r="D592" s="115" t="s">
        <v>775</v>
      </c>
      <c r="E592" s="198" t="s">
        <v>1018</v>
      </c>
      <c r="F592" s="170">
        <v>5682.837844224</v>
      </c>
      <c r="G592" s="27">
        <v>0</v>
      </c>
      <c r="H592" s="27">
        <v>0</v>
      </c>
      <c r="I592" s="29">
        <v>5682.837844224</v>
      </c>
      <c r="J592" s="76"/>
      <c r="K592" s="28">
        <f t="shared" si="108"/>
        <v>5682.84</v>
      </c>
      <c r="L592" s="81">
        <f t="shared" si="109"/>
        <v>1.0000003793484979</v>
      </c>
      <c r="M592" s="27">
        <f t="shared" si="110"/>
        <v>0</v>
      </c>
      <c r="N592" s="81" t="e">
        <f t="shared" si="111"/>
        <v>#DIV/0!</v>
      </c>
      <c r="O592" s="27">
        <f t="shared" si="112"/>
        <v>0</v>
      </c>
      <c r="P592" s="81" t="e">
        <f t="shared" si="113"/>
        <v>#DIV/0!</v>
      </c>
      <c r="Q592" s="27">
        <f t="shared" si="114"/>
        <v>5682.84</v>
      </c>
      <c r="R592" s="82">
        <f t="shared" si="115"/>
        <v>1.0000003793484979</v>
      </c>
    </row>
    <row r="593" spans="1:18" s="4" customFormat="1" ht="33" customHeight="1" x14ac:dyDescent="0.25">
      <c r="A593" s="219" t="s">
        <v>784</v>
      </c>
      <c r="B593" s="111"/>
      <c r="C593" s="134"/>
      <c r="D593" s="20"/>
      <c r="E593" s="220"/>
      <c r="F593" s="170"/>
      <c r="G593" s="27"/>
      <c r="H593" s="27"/>
      <c r="I593" s="29"/>
      <c r="J593" s="76"/>
      <c r="K593" s="28"/>
      <c r="L593" s="81"/>
      <c r="M593" s="27"/>
      <c r="N593" s="81"/>
      <c r="O593" s="27"/>
      <c r="P593" s="81"/>
      <c r="Q593" s="27"/>
      <c r="R593" s="82"/>
    </row>
    <row r="594" spans="1:18" s="4" customFormat="1" ht="33" customHeight="1" x14ac:dyDescent="0.25">
      <c r="A594" s="219" t="s">
        <v>785</v>
      </c>
      <c r="B594" s="110"/>
      <c r="C594" s="135"/>
      <c r="D594" s="159"/>
      <c r="E594" s="221"/>
      <c r="F594" s="170"/>
      <c r="G594" s="27"/>
      <c r="H594" s="27"/>
      <c r="I594" s="29"/>
      <c r="J594" s="76"/>
      <c r="K594" s="28"/>
      <c r="L594" s="81"/>
      <c r="M594" s="27"/>
      <c r="N594" s="81"/>
      <c r="O594" s="27"/>
      <c r="P594" s="81"/>
      <c r="Q594" s="27"/>
      <c r="R594" s="82"/>
    </row>
    <row r="595" spans="1:18" s="4" customFormat="1" ht="91.5" customHeight="1" x14ac:dyDescent="0.25">
      <c r="A595" s="176" t="s">
        <v>786</v>
      </c>
      <c r="B595" s="103" t="s">
        <v>1809</v>
      </c>
      <c r="C595" s="119" t="s">
        <v>1810</v>
      </c>
      <c r="D595" s="115" t="s">
        <v>112</v>
      </c>
      <c r="E595" s="198"/>
      <c r="F595" s="170">
        <v>5681.374277066976</v>
      </c>
      <c r="G595" s="27">
        <v>3166.7536670669765</v>
      </c>
      <c r="H595" s="27">
        <v>2514.6206099999995</v>
      </c>
      <c r="I595" s="29">
        <v>0</v>
      </c>
      <c r="J595" s="76"/>
      <c r="K595" s="28">
        <f t="shared" si="108"/>
        <v>5681.37</v>
      </c>
      <c r="L595" s="81">
        <f t="shared" si="109"/>
        <v>0.9999992471773963</v>
      </c>
      <c r="M595" s="27">
        <f t="shared" si="110"/>
        <v>3166.75</v>
      </c>
      <c r="N595" s="81">
        <f t="shared" si="111"/>
        <v>0.99999884201066391</v>
      </c>
      <c r="O595" s="27">
        <f t="shared" si="112"/>
        <v>2514.62</v>
      </c>
      <c r="P595" s="81">
        <f t="shared" si="113"/>
        <v>0.99999975741867497</v>
      </c>
      <c r="Q595" s="27">
        <f t="shared" si="114"/>
        <v>0</v>
      </c>
      <c r="R595" s="82" t="e">
        <f t="shared" si="115"/>
        <v>#DIV/0!</v>
      </c>
    </row>
    <row r="596" spans="1:18" s="4" customFormat="1" ht="120.6" customHeight="1" x14ac:dyDescent="0.25">
      <c r="A596" s="176" t="s">
        <v>787</v>
      </c>
      <c r="B596" s="103" t="s">
        <v>1811</v>
      </c>
      <c r="C596" s="119" t="s">
        <v>1812</v>
      </c>
      <c r="D596" s="115" t="s">
        <v>112</v>
      </c>
      <c r="E596" s="198"/>
      <c r="F596" s="170">
        <v>23067.54660686112</v>
      </c>
      <c r="G596" s="27">
        <v>13248.599286861121</v>
      </c>
      <c r="H596" s="27">
        <v>9818.9473199999993</v>
      </c>
      <c r="I596" s="29">
        <v>0</v>
      </c>
      <c r="J596" s="76"/>
      <c r="K596" s="28">
        <f t="shared" si="108"/>
        <v>23067.550000000003</v>
      </c>
      <c r="L596" s="81">
        <f t="shared" si="109"/>
        <v>1.0000001470957853</v>
      </c>
      <c r="M596" s="27">
        <f t="shared" si="110"/>
        <v>13248.6</v>
      </c>
      <c r="N596" s="81">
        <f t="shared" si="111"/>
        <v>1.0000000538274925</v>
      </c>
      <c r="O596" s="27">
        <f t="shared" si="112"/>
        <v>9818.9500000000007</v>
      </c>
      <c r="P596" s="81">
        <f t="shared" si="113"/>
        <v>1.0000002729416824</v>
      </c>
      <c r="Q596" s="27">
        <f t="shared" si="114"/>
        <v>0</v>
      </c>
      <c r="R596" s="82" t="e">
        <f t="shared" si="115"/>
        <v>#DIV/0!</v>
      </c>
    </row>
    <row r="597" spans="1:18" s="4" customFormat="1" ht="88.5" customHeight="1" x14ac:dyDescent="0.25">
      <c r="A597" s="176" t="s">
        <v>788</v>
      </c>
      <c r="B597" s="103" t="s">
        <v>1813</v>
      </c>
      <c r="C597" s="119" t="s">
        <v>1810</v>
      </c>
      <c r="D597" s="115" t="s">
        <v>112</v>
      </c>
      <c r="E597" s="198"/>
      <c r="F597" s="170">
        <v>9310.8250184956796</v>
      </c>
      <c r="G597" s="27">
        <v>5984.4044084956804</v>
      </c>
      <c r="H597" s="27">
        <v>3326.4206099999997</v>
      </c>
      <c r="I597" s="29">
        <v>0</v>
      </c>
      <c r="J597" s="76"/>
      <c r="K597" s="28">
        <f t="shared" si="108"/>
        <v>9310.82</v>
      </c>
      <c r="L597" s="81">
        <f t="shared" si="109"/>
        <v>0.99999946100418924</v>
      </c>
      <c r="M597" s="27">
        <f t="shared" si="110"/>
        <v>5984.4</v>
      </c>
      <c r="N597" s="81">
        <f t="shared" si="111"/>
        <v>0.99999926333593459</v>
      </c>
      <c r="O597" s="27">
        <f t="shared" si="112"/>
        <v>3326.42</v>
      </c>
      <c r="P597" s="81">
        <f t="shared" si="113"/>
        <v>0.99999981661970294</v>
      </c>
      <c r="Q597" s="27">
        <f t="shared" si="114"/>
        <v>0</v>
      </c>
      <c r="R597" s="82" t="e">
        <f t="shared" si="115"/>
        <v>#DIV/0!</v>
      </c>
    </row>
    <row r="598" spans="1:18" s="4" customFormat="1" ht="128.44999999999999" customHeight="1" x14ac:dyDescent="0.25">
      <c r="A598" s="176" t="s">
        <v>789</v>
      </c>
      <c r="B598" s="103" t="s">
        <v>1814</v>
      </c>
      <c r="C598" s="119" t="s">
        <v>1812</v>
      </c>
      <c r="D598" s="115" t="s">
        <v>112</v>
      </c>
      <c r="E598" s="198"/>
      <c r="F598" s="170">
        <v>25610.417205261121</v>
      </c>
      <c r="G598" s="27">
        <v>14709.06988526112</v>
      </c>
      <c r="H598" s="27">
        <v>10901.347320000001</v>
      </c>
      <c r="I598" s="29">
        <v>0</v>
      </c>
      <c r="J598" s="76"/>
      <c r="K598" s="28">
        <f t="shared" si="108"/>
        <v>25610.42</v>
      </c>
      <c r="L598" s="81">
        <f t="shared" si="109"/>
        <v>1.0000001091250821</v>
      </c>
      <c r="M598" s="27">
        <f t="shared" si="110"/>
        <v>14709.07</v>
      </c>
      <c r="N598" s="81">
        <f t="shared" si="111"/>
        <v>1.0000000078005531</v>
      </c>
      <c r="O598" s="27">
        <f t="shared" si="112"/>
        <v>10901.35</v>
      </c>
      <c r="P598" s="81">
        <f t="shared" si="113"/>
        <v>1.0000002458411719</v>
      </c>
      <c r="Q598" s="27">
        <f t="shared" si="114"/>
        <v>0</v>
      </c>
      <c r="R598" s="82" t="e">
        <f t="shared" si="115"/>
        <v>#DIV/0!</v>
      </c>
    </row>
    <row r="599" spans="1:18" s="4" customFormat="1" ht="90" customHeight="1" x14ac:dyDescent="0.25">
      <c r="A599" s="176" t="s">
        <v>1245</v>
      </c>
      <c r="B599" s="103" t="s">
        <v>1815</v>
      </c>
      <c r="C599" s="119" t="s">
        <v>1810</v>
      </c>
      <c r="D599" s="115" t="s">
        <v>112</v>
      </c>
      <c r="E599" s="198"/>
      <c r="F599" s="170">
        <v>12940.275759924385</v>
      </c>
      <c r="G599" s="27">
        <v>8802.0551499243848</v>
      </c>
      <c r="H599" s="27">
        <v>4138.2206100000003</v>
      </c>
      <c r="I599" s="29">
        <v>0</v>
      </c>
      <c r="J599" s="76"/>
      <c r="K599" s="28">
        <f t="shared" si="108"/>
        <v>12940.279999999999</v>
      </c>
      <c r="L599" s="81">
        <f t="shared" si="109"/>
        <v>1.0000003276650122</v>
      </c>
      <c r="M599" s="27">
        <f t="shared" si="110"/>
        <v>8802.06</v>
      </c>
      <c r="N599" s="81">
        <f t="shared" si="111"/>
        <v>1.0000005510162719</v>
      </c>
      <c r="O599" s="27">
        <f t="shared" si="112"/>
        <v>4138.22</v>
      </c>
      <c r="P599" s="81">
        <f t="shared" si="113"/>
        <v>0.99999985259364887</v>
      </c>
      <c r="Q599" s="27">
        <f t="shared" si="114"/>
        <v>0</v>
      </c>
      <c r="R599" s="82" t="e">
        <f t="shared" si="115"/>
        <v>#DIV/0!</v>
      </c>
    </row>
    <row r="600" spans="1:18" s="4" customFormat="1" ht="114.95" customHeight="1" x14ac:dyDescent="0.25">
      <c r="A600" s="176" t="s">
        <v>1246</v>
      </c>
      <c r="B600" s="103" t="s">
        <v>1815</v>
      </c>
      <c r="C600" s="119" t="s">
        <v>1812</v>
      </c>
      <c r="D600" s="115" t="s">
        <v>112</v>
      </c>
      <c r="E600" s="198"/>
      <c r="F600" s="170">
        <v>28153.287803661122</v>
      </c>
      <c r="G600" s="27">
        <v>16169.54048366112</v>
      </c>
      <c r="H600" s="27">
        <v>11983.747320000002</v>
      </c>
      <c r="I600" s="29">
        <v>0</v>
      </c>
      <c r="J600" s="76"/>
      <c r="K600" s="28">
        <f t="shared" si="108"/>
        <v>28153.29</v>
      </c>
      <c r="L600" s="81">
        <f t="shared" si="109"/>
        <v>1.0000000780135838</v>
      </c>
      <c r="M600" s="27">
        <f t="shared" si="110"/>
        <v>16169.54</v>
      </c>
      <c r="N600" s="81">
        <f t="shared" si="111"/>
        <v>0.99999997008813457</v>
      </c>
      <c r="O600" s="27">
        <f t="shared" si="112"/>
        <v>11983.75</v>
      </c>
      <c r="P600" s="81">
        <f t="shared" si="113"/>
        <v>1.0000002236362238</v>
      </c>
      <c r="Q600" s="27">
        <f t="shared" si="114"/>
        <v>0</v>
      </c>
      <c r="R600" s="82" t="e">
        <f t="shared" si="115"/>
        <v>#DIV/0!</v>
      </c>
    </row>
    <row r="601" spans="1:18" s="4" customFormat="1" ht="86.1" customHeight="1" x14ac:dyDescent="0.25">
      <c r="A601" s="176" t="s">
        <v>790</v>
      </c>
      <c r="B601" s="103" t="s">
        <v>1488</v>
      </c>
      <c r="C601" s="119" t="s">
        <v>1816</v>
      </c>
      <c r="D601" s="115" t="s">
        <v>791</v>
      </c>
      <c r="E601" s="198"/>
      <c r="F601" s="170">
        <v>20070.351235943999</v>
      </c>
      <c r="G601" s="27">
        <v>20070.351235943999</v>
      </c>
      <c r="H601" s="27">
        <v>0</v>
      </c>
      <c r="I601" s="29">
        <v>0</v>
      </c>
      <c r="J601" s="76"/>
      <c r="K601" s="28">
        <f t="shared" si="108"/>
        <v>20070.349999999999</v>
      </c>
      <c r="L601" s="81">
        <f t="shared" si="109"/>
        <v>0.99999993841941348</v>
      </c>
      <c r="M601" s="27">
        <f t="shared" si="110"/>
        <v>20070.349999999999</v>
      </c>
      <c r="N601" s="81">
        <f t="shared" si="111"/>
        <v>0.99999993841941348</v>
      </c>
      <c r="O601" s="27">
        <f t="shared" si="112"/>
        <v>0</v>
      </c>
      <c r="P601" s="81" t="e">
        <f t="shared" si="113"/>
        <v>#DIV/0!</v>
      </c>
      <c r="Q601" s="27">
        <f t="shared" si="114"/>
        <v>0</v>
      </c>
      <c r="R601" s="82" t="e">
        <f t="shared" si="115"/>
        <v>#DIV/0!</v>
      </c>
    </row>
    <row r="602" spans="1:18" s="4" customFormat="1" ht="33" customHeight="1" x14ac:dyDescent="0.25">
      <c r="A602" s="219" t="s">
        <v>1817</v>
      </c>
      <c r="B602" s="110"/>
      <c r="C602" s="135"/>
      <c r="D602" s="159"/>
      <c r="E602" s="221"/>
      <c r="F602" s="170"/>
      <c r="G602" s="27"/>
      <c r="H602" s="27"/>
      <c r="I602" s="29"/>
      <c r="J602" s="76"/>
      <c r="K602" s="28"/>
      <c r="L602" s="81"/>
      <c r="M602" s="27"/>
      <c r="N602" s="81"/>
      <c r="O602" s="27"/>
      <c r="P602" s="81"/>
      <c r="Q602" s="27"/>
      <c r="R602" s="82"/>
    </row>
    <row r="603" spans="1:18" s="4" customFormat="1" ht="344.45" customHeight="1" x14ac:dyDescent="0.25">
      <c r="A603" s="176" t="s">
        <v>792</v>
      </c>
      <c r="B603" s="103" t="s">
        <v>793</v>
      </c>
      <c r="C603" s="119" t="s">
        <v>1818</v>
      </c>
      <c r="D603" s="115" t="s">
        <v>108</v>
      </c>
      <c r="E603" s="198"/>
      <c r="F603" s="170">
        <v>26445.489827369762</v>
      </c>
      <c r="G603" s="27">
        <v>10770.77482736976</v>
      </c>
      <c r="H603" s="27">
        <v>15674.715</v>
      </c>
      <c r="I603" s="29">
        <v>0</v>
      </c>
      <c r="J603" s="76"/>
      <c r="K603" s="28">
        <f t="shared" si="108"/>
        <v>26445.489999999998</v>
      </c>
      <c r="L603" s="81">
        <f t="shared" si="109"/>
        <v>1.0000000065277761</v>
      </c>
      <c r="M603" s="27">
        <f t="shared" si="110"/>
        <v>10770.77</v>
      </c>
      <c r="N603" s="81">
        <f t="shared" si="111"/>
        <v>0.99999955180849687</v>
      </c>
      <c r="O603" s="27">
        <f t="shared" si="112"/>
        <v>15674.72</v>
      </c>
      <c r="P603" s="81">
        <f t="shared" si="113"/>
        <v>1.0000003189850659</v>
      </c>
      <c r="Q603" s="27">
        <f t="shared" si="114"/>
        <v>0</v>
      </c>
      <c r="R603" s="82" t="e">
        <f t="shared" si="115"/>
        <v>#DIV/0!</v>
      </c>
    </row>
    <row r="604" spans="1:18" s="4" customFormat="1" ht="186.6" customHeight="1" x14ac:dyDescent="0.25">
      <c r="A604" s="176" t="s">
        <v>794</v>
      </c>
      <c r="B604" s="103" t="s">
        <v>1819</v>
      </c>
      <c r="C604" s="119" t="s">
        <v>1820</v>
      </c>
      <c r="D604" s="115" t="s">
        <v>108</v>
      </c>
      <c r="E604" s="198"/>
      <c r="F604" s="170">
        <v>10656.637969864321</v>
      </c>
      <c r="G604" s="27">
        <v>4340.2579698643203</v>
      </c>
      <c r="H604" s="27">
        <v>6316.380000000001</v>
      </c>
      <c r="I604" s="29">
        <v>0</v>
      </c>
      <c r="J604" s="76"/>
      <c r="K604" s="28">
        <f t="shared" si="108"/>
        <v>10656.64</v>
      </c>
      <c r="L604" s="81">
        <f t="shared" si="109"/>
        <v>1.0000001905043301</v>
      </c>
      <c r="M604" s="27">
        <f t="shared" si="110"/>
        <v>4340.26</v>
      </c>
      <c r="N604" s="81">
        <f t="shared" si="111"/>
        <v>1.0000004677453953</v>
      </c>
      <c r="O604" s="27">
        <f t="shared" si="112"/>
        <v>6316.38</v>
      </c>
      <c r="P604" s="81">
        <f t="shared" si="113"/>
        <v>0.99999999999999989</v>
      </c>
      <c r="Q604" s="27">
        <f t="shared" si="114"/>
        <v>0</v>
      </c>
      <c r="R604" s="82" t="e">
        <f t="shared" si="115"/>
        <v>#DIV/0!</v>
      </c>
    </row>
    <row r="605" spans="1:18" s="4" customFormat="1" ht="33" customHeight="1" x14ac:dyDescent="0.25">
      <c r="A605" s="219" t="s">
        <v>796</v>
      </c>
      <c r="B605" s="111"/>
      <c r="C605" s="134"/>
      <c r="D605" s="20"/>
      <c r="E605" s="220"/>
      <c r="F605" s="170"/>
      <c r="G605" s="27"/>
      <c r="H605" s="27"/>
      <c r="I605" s="29"/>
      <c r="J605" s="76"/>
      <c r="K605" s="28"/>
      <c r="L605" s="81"/>
      <c r="M605" s="27"/>
      <c r="N605" s="81"/>
      <c r="O605" s="27"/>
      <c r="P605" s="81"/>
      <c r="Q605" s="27"/>
      <c r="R605" s="82"/>
    </row>
    <row r="606" spans="1:18" s="4" customFormat="1" ht="128.25" customHeight="1" x14ac:dyDescent="0.25">
      <c r="A606" s="176" t="s">
        <v>797</v>
      </c>
      <c r="B606" s="103" t="s">
        <v>1117</v>
      </c>
      <c r="C606" s="119" t="s">
        <v>1821</v>
      </c>
      <c r="D606" s="115"/>
      <c r="E606" s="222"/>
      <c r="F606" s="170"/>
      <c r="G606" s="27"/>
      <c r="H606" s="27"/>
      <c r="I606" s="29"/>
      <c r="J606" s="76"/>
      <c r="K606" s="28"/>
      <c r="L606" s="81"/>
      <c r="M606" s="27"/>
      <c r="N606" s="81"/>
      <c r="O606" s="27"/>
      <c r="P606" s="81"/>
      <c r="Q606" s="27"/>
      <c r="R606" s="82"/>
    </row>
    <row r="607" spans="1:18" s="4" customFormat="1" ht="31.5" x14ac:dyDescent="0.25">
      <c r="A607" s="176" t="s">
        <v>798</v>
      </c>
      <c r="B607" s="103" t="s">
        <v>1424</v>
      </c>
      <c r="C607" s="119"/>
      <c r="D607" s="115" t="s">
        <v>795</v>
      </c>
      <c r="E607" s="198"/>
      <c r="F607" s="170">
        <v>1010758.51380976</v>
      </c>
      <c r="G607" s="27">
        <v>161942.53451264001</v>
      </c>
      <c r="H607" s="27">
        <v>783773.43660000002</v>
      </c>
      <c r="I607" s="29">
        <v>65042.54269712</v>
      </c>
      <c r="J607" s="76"/>
      <c r="K607" s="28">
        <f t="shared" si="108"/>
        <v>1010758.51</v>
      </c>
      <c r="L607" s="81">
        <f t="shared" si="109"/>
        <v>0.99999999623079106</v>
      </c>
      <c r="M607" s="27">
        <f t="shared" si="110"/>
        <v>161942.53</v>
      </c>
      <c r="N607" s="81">
        <f t="shared" si="111"/>
        <v>0.9999999721343128</v>
      </c>
      <c r="O607" s="27">
        <f t="shared" si="112"/>
        <v>783773.44</v>
      </c>
      <c r="P607" s="81">
        <f t="shared" si="113"/>
        <v>1.0000000043379882</v>
      </c>
      <c r="Q607" s="27">
        <f t="shared" si="114"/>
        <v>65042.54</v>
      </c>
      <c r="R607" s="82">
        <f t="shared" si="115"/>
        <v>0.99999995853298651</v>
      </c>
    </row>
    <row r="608" spans="1:18" s="4" customFormat="1" ht="31.5" x14ac:dyDescent="0.25">
      <c r="A608" s="176" t="s">
        <v>799</v>
      </c>
      <c r="B608" s="103" t="s">
        <v>1494</v>
      </c>
      <c r="C608" s="119"/>
      <c r="D608" s="115" t="s">
        <v>795</v>
      </c>
      <c r="E608" s="198"/>
      <c r="F608" s="170">
        <v>1074225.099588512</v>
      </c>
      <c r="G608" s="27">
        <v>159038.37254295999</v>
      </c>
      <c r="H608" s="27">
        <v>846523.72035000008</v>
      </c>
      <c r="I608" s="29">
        <v>68663.006695552001</v>
      </c>
      <c r="J608" s="76"/>
      <c r="K608" s="28">
        <f t="shared" si="108"/>
        <v>1074225.0999999999</v>
      </c>
      <c r="L608" s="81">
        <f t="shared" si="109"/>
        <v>1.0000000003830556</v>
      </c>
      <c r="M608" s="27">
        <f t="shared" si="110"/>
        <v>159038.37</v>
      </c>
      <c r="N608" s="81">
        <f t="shared" si="111"/>
        <v>0.9999999840103998</v>
      </c>
      <c r="O608" s="27">
        <f t="shared" si="112"/>
        <v>846523.72</v>
      </c>
      <c r="P608" s="81">
        <f t="shared" si="113"/>
        <v>0.99999999958654429</v>
      </c>
      <c r="Q608" s="27">
        <f t="shared" si="114"/>
        <v>68663.009999999995</v>
      </c>
      <c r="R608" s="82">
        <f t="shared" si="115"/>
        <v>1.0000000481255942</v>
      </c>
    </row>
    <row r="609" spans="1:18" s="4" customFormat="1" ht="31.5" x14ac:dyDescent="0.25">
      <c r="A609" s="176" t="s">
        <v>800</v>
      </c>
      <c r="B609" s="103" t="s">
        <v>1822</v>
      </c>
      <c r="C609" s="119"/>
      <c r="D609" s="115" t="s">
        <v>795</v>
      </c>
      <c r="E609" s="198"/>
      <c r="F609" s="170">
        <v>1187462.9449193282</v>
      </c>
      <c r="G609" s="27">
        <v>179828.10827200001</v>
      </c>
      <c r="H609" s="27">
        <v>931591.07580000011</v>
      </c>
      <c r="I609" s="29">
        <v>76043.760847327998</v>
      </c>
      <c r="J609" s="76"/>
      <c r="K609" s="28">
        <f t="shared" si="108"/>
        <v>1187462.95</v>
      </c>
      <c r="L609" s="81">
        <f t="shared" si="109"/>
        <v>1.0000000042785939</v>
      </c>
      <c r="M609" s="27">
        <f t="shared" si="110"/>
        <v>179828.11</v>
      </c>
      <c r="N609" s="81">
        <f t="shared" si="111"/>
        <v>1.0000000096091761</v>
      </c>
      <c r="O609" s="27">
        <f t="shared" si="112"/>
        <v>931591.08</v>
      </c>
      <c r="P609" s="81">
        <f t="shared" si="113"/>
        <v>1.0000000045084156</v>
      </c>
      <c r="Q609" s="27">
        <f t="shared" si="114"/>
        <v>76043.759999999995</v>
      </c>
      <c r="R609" s="82">
        <f t="shared" si="115"/>
        <v>0.9999999888573633</v>
      </c>
    </row>
    <row r="610" spans="1:18" s="4" customFormat="1" ht="66" customHeight="1" x14ac:dyDescent="0.25">
      <c r="A610" s="176" t="s">
        <v>801</v>
      </c>
      <c r="B610" s="103" t="s">
        <v>802</v>
      </c>
      <c r="C610" s="119" t="s">
        <v>1425</v>
      </c>
      <c r="D610" s="115" t="s">
        <v>795</v>
      </c>
      <c r="E610" s="198"/>
      <c r="F610" s="170">
        <v>17060.797350000004</v>
      </c>
      <c r="G610" s="27">
        <v>5168.4978959999999</v>
      </c>
      <c r="H610" s="27">
        <v>10180.339750000003</v>
      </c>
      <c r="I610" s="29">
        <v>1711.9597040000001</v>
      </c>
      <c r="J610" s="76"/>
      <c r="K610" s="28">
        <f t="shared" si="108"/>
        <v>17060.8</v>
      </c>
      <c r="L610" s="81">
        <f t="shared" si="109"/>
        <v>1.0000001553268549</v>
      </c>
      <c r="M610" s="27">
        <f t="shared" si="110"/>
        <v>5168.5</v>
      </c>
      <c r="N610" s="81">
        <f t="shared" si="111"/>
        <v>1.000000407081524</v>
      </c>
      <c r="O610" s="27">
        <f t="shared" si="112"/>
        <v>10180.34</v>
      </c>
      <c r="P610" s="81">
        <f t="shared" si="113"/>
        <v>1.000000024557137</v>
      </c>
      <c r="Q610" s="27">
        <f t="shared" si="114"/>
        <v>1711.96</v>
      </c>
      <c r="R610" s="82">
        <f t="shared" si="115"/>
        <v>1.000000172901266</v>
      </c>
    </row>
    <row r="611" spans="1:18" s="4" customFormat="1" ht="33" customHeight="1" x14ac:dyDescent="0.25">
      <c r="A611" s="219" t="s">
        <v>803</v>
      </c>
      <c r="B611" s="111"/>
      <c r="C611" s="134"/>
      <c r="D611" s="21"/>
      <c r="E611" s="223"/>
      <c r="F611" s="170"/>
      <c r="G611" s="27"/>
      <c r="H611" s="27"/>
      <c r="I611" s="29"/>
      <c r="J611" s="76"/>
      <c r="K611" s="28"/>
      <c r="L611" s="81"/>
      <c r="M611" s="27"/>
      <c r="N611" s="81"/>
      <c r="O611" s="27"/>
      <c r="P611" s="81"/>
      <c r="Q611" s="27"/>
      <c r="R611" s="82"/>
    </row>
    <row r="612" spans="1:18" s="4" customFormat="1" ht="45.6" customHeight="1" x14ac:dyDescent="0.25">
      <c r="A612" s="176" t="s">
        <v>804</v>
      </c>
      <c r="B612" s="103" t="s">
        <v>805</v>
      </c>
      <c r="C612" s="119"/>
      <c r="D612" s="115" t="s">
        <v>112</v>
      </c>
      <c r="E612" s="198"/>
      <c r="F612" s="170" t="s">
        <v>806</v>
      </c>
      <c r="G612" s="27"/>
      <c r="H612" s="27"/>
      <c r="I612" s="29"/>
      <c r="J612" s="76"/>
      <c r="K612" s="28" t="str">
        <f>F612</f>
        <v>50% от стоимости монтажа</v>
      </c>
      <c r="L612" s="81"/>
      <c r="M612" s="27"/>
      <c r="N612" s="81"/>
      <c r="O612" s="27"/>
      <c r="P612" s="81"/>
      <c r="Q612" s="27"/>
      <c r="R612" s="82"/>
    </row>
    <row r="613" spans="1:18" s="4" customFormat="1" ht="59.25" customHeight="1" x14ac:dyDescent="0.25">
      <c r="A613" s="176" t="s">
        <v>807</v>
      </c>
      <c r="B613" s="103" t="s">
        <v>808</v>
      </c>
      <c r="C613" s="119" t="s">
        <v>1529</v>
      </c>
      <c r="D613" s="115"/>
      <c r="E613" s="198" t="s">
        <v>1607</v>
      </c>
      <c r="F613" s="170"/>
      <c r="G613" s="27"/>
      <c r="H613" s="27"/>
      <c r="I613" s="29"/>
      <c r="J613" s="76"/>
      <c r="K613" s="28"/>
      <c r="L613" s="81"/>
      <c r="M613" s="27"/>
      <c r="N613" s="81"/>
      <c r="O613" s="27"/>
      <c r="P613" s="81"/>
      <c r="Q613" s="27"/>
      <c r="R613" s="82"/>
    </row>
    <row r="614" spans="1:18" s="4" customFormat="1" ht="39" customHeight="1" x14ac:dyDescent="0.25">
      <c r="A614" s="176" t="s">
        <v>809</v>
      </c>
      <c r="B614" s="103" t="s">
        <v>810</v>
      </c>
      <c r="C614" s="119"/>
      <c r="D614" s="115" t="s">
        <v>811</v>
      </c>
      <c r="E614" s="198"/>
      <c r="F614" s="170">
        <v>11798.36630784</v>
      </c>
      <c r="G614" s="27">
        <v>11798.36630784</v>
      </c>
      <c r="H614" s="27">
        <v>0</v>
      </c>
      <c r="I614" s="29">
        <v>0</v>
      </c>
      <c r="J614" s="76"/>
      <c r="K614" s="28">
        <f t="shared" si="108"/>
        <v>11798.37</v>
      </c>
      <c r="L614" s="81">
        <f t="shared" si="109"/>
        <v>1.0000003129382411</v>
      </c>
      <c r="M614" s="27">
        <f t="shared" si="110"/>
        <v>11798.37</v>
      </c>
      <c r="N614" s="81">
        <f t="shared" si="111"/>
        <v>1.0000003129382411</v>
      </c>
      <c r="O614" s="27"/>
      <c r="P614" s="81"/>
      <c r="Q614" s="27"/>
      <c r="R614" s="82"/>
    </row>
    <row r="615" spans="1:18" s="4" customFormat="1" ht="39" customHeight="1" x14ac:dyDescent="0.25">
      <c r="A615" s="176" t="s">
        <v>812</v>
      </c>
      <c r="B615" s="103" t="s">
        <v>1489</v>
      </c>
      <c r="C615" s="119"/>
      <c r="D615" s="115" t="s">
        <v>811</v>
      </c>
      <c r="E615" s="198"/>
      <c r="F615" s="170">
        <v>15731.15507712</v>
      </c>
      <c r="G615" s="27">
        <v>15731.15507712</v>
      </c>
      <c r="H615" s="27">
        <v>0</v>
      </c>
      <c r="I615" s="29">
        <v>0</v>
      </c>
      <c r="J615" s="76"/>
      <c r="K615" s="28">
        <f t="shared" si="108"/>
        <v>15731.16</v>
      </c>
      <c r="L615" s="81">
        <f t="shared" si="109"/>
        <v>1.0000003129382411</v>
      </c>
      <c r="M615" s="27">
        <f t="shared" si="110"/>
        <v>15731.16</v>
      </c>
      <c r="N615" s="81">
        <f t="shared" si="111"/>
        <v>1.0000003129382411</v>
      </c>
      <c r="O615" s="27"/>
      <c r="P615" s="81"/>
      <c r="Q615" s="27"/>
      <c r="R615" s="82"/>
    </row>
    <row r="616" spans="1:18" s="4" customFormat="1" ht="39" customHeight="1" x14ac:dyDescent="0.25">
      <c r="A616" s="176" t="s">
        <v>813</v>
      </c>
      <c r="B616" s="103" t="s">
        <v>814</v>
      </c>
      <c r="C616" s="119"/>
      <c r="D616" s="115" t="s">
        <v>811</v>
      </c>
      <c r="E616" s="198"/>
      <c r="F616" s="170">
        <v>31462.31015424</v>
      </c>
      <c r="G616" s="27">
        <v>31462.31015424</v>
      </c>
      <c r="H616" s="27">
        <v>0</v>
      </c>
      <c r="I616" s="29">
        <v>0</v>
      </c>
      <c r="J616" s="76"/>
      <c r="K616" s="28">
        <f t="shared" si="108"/>
        <v>31462.31</v>
      </c>
      <c r="L616" s="81">
        <f t="shared" si="109"/>
        <v>0.99999999509762638</v>
      </c>
      <c r="M616" s="27">
        <f t="shared" si="110"/>
        <v>31462.31</v>
      </c>
      <c r="N616" s="81">
        <f t="shared" si="111"/>
        <v>0.99999999509762638</v>
      </c>
      <c r="O616" s="27"/>
      <c r="P616" s="81"/>
      <c r="Q616" s="27"/>
      <c r="R616" s="82"/>
    </row>
    <row r="617" spans="1:18" s="4" customFormat="1" ht="39" customHeight="1" x14ac:dyDescent="0.25">
      <c r="A617" s="176" t="s">
        <v>815</v>
      </c>
      <c r="B617" s="103" t="s">
        <v>816</v>
      </c>
      <c r="C617" s="119" t="s">
        <v>1823</v>
      </c>
      <c r="D617" s="115" t="s">
        <v>811</v>
      </c>
      <c r="E617" s="198" t="s">
        <v>1019</v>
      </c>
      <c r="F617" s="170">
        <v>5726.0636363636322</v>
      </c>
      <c r="G617" s="27">
        <v>5726.0636363636322</v>
      </c>
      <c r="H617" s="27">
        <v>0</v>
      </c>
      <c r="I617" s="29">
        <v>0</v>
      </c>
      <c r="J617" s="76"/>
      <c r="K617" s="28">
        <f t="shared" si="108"/>
        <v>5726.06</v>
      </c>
      <c r="L617" s="81">
        <f t="shared" si="109"/>
        <v>0.99999936494529873</v>
      </c>
      <c r="M617" s="27">
        <f t="shared" si="110"/>
        <v>5726.06</v>
      </c>
      <c r="N617" s="81">
        <f t="shared" si="111"/>
        <v>0.99999936494529873</v>
      </c>
      <c r="O617" s="27"/>
      <c r="P617" s="81"/>
      <c r="Q617" s="27"/>
      <c r="R617" s="82"/>
    </row>
    <row r="618" spans="1:18" s="4" customFormat="1" ht="54" customHeight="1" x14ac:dyDescent="0.25">
      <c r="A618" s="193" t="s">
        <v>817</v>
      </c>
      <c r="B618" s="137"/>
      <c r="C618" s="133"/>
      <c r="D618" s="6"/>
      <c r="E618" s="224"/>
      <c r="F618" s="170"/>
      <c r="G618" s="27"/>
      <c r="H618" s="27"/>
      <c r="I618" s="29"/>
      <c r="J618" s="76"/>
      <c r="K618" s="28"/>
      <c r="L618" s="81"/>
      <c r="M618" s="27"/>
      <c r="N618" s="81"/>
      <c r="O618" s="27"/>
      <c r="P618" s="81"/>
      <c r="Q618" s="27"/>
      <c r="R618" s="82"/>
    </row>
    <row r="619" spans="1:18" s="4" customFormat="1" ht="33" customHeight="1" x14ac:dyDescent="0.25">
      <c r="A619" s="218" t="s">
        <v>818</v>
      </c>
      <c r="B619" s="138"/>
      <c r="C619" s="133"/>
      <c r="D619" s="99"/>
      <c r="E619" s="225"/>
      <c r="F619" s="170"/>
      <c r="G619" s="27"/>
      <c r="H619" s="27"/>
      <c r="I619" s="29"/>
      <c r="J619" s="76"/>
      <c r="K619" s="28"/>
      <c r="L619" s="81"/>
      <c r="M619" s="27"/>
      <c r="N619" s="81"/>
      <c r="O619" s="27"/>
      <c r="P619" s="81"/>
      <c r="Q619" s="27"/>
      <c r="R619" s="82"/>
    </row>
    <row r="620" spans="1:18" s="4" customFormat="1" ht="56.1" customHeight="1" x14ac:dyDescent="0.25">
      <c r="A620" s="176" t="s">
        <v>819</v>
      </c>
      <c r="B620" s="103" t="s">
        <v>1824</v>
      </c>
      <c r="C620" s="119" t="s">
        <v>1426</v>
      </c>
      <c r="D620" s="115" t="s">
        <v>820</v>
      </c>
      <c r="E620" s="198" t="s">
        <v>1020</v>
      </c>
      <c r="F620" s="170">
        <v>537.74783656</v>
      </c>
      <c r="G620" s="27">
        <v>0</v>
      </c>
      <c r="H620" s="27">
        <v>0</v>
      </c>
      <c r="I620" s="29">
        <v>537.74783656</v>
      </c>
      <c r="J620" s="76"/>
      <c r="K620" s="28">
        <f t="shared" si="108"/>
        <v>537.75</v>
      </c>
      <c r="L620" s="81">
        <f t="shared" si="109"/>
        <v>1.0000040231496119</v>
      </c>
      <c r="M620" s="27">
        <f t="shared" si="110"/>
        <v>0</v>
      </c>
      <c r="N620" s="81" t="e">
        <f t="shared" si="111"/>
        <v>#DIV/0!</v>
      </c>
      <c r="O620" s="27">
        <f t="shared" si="112"/>
        <v>0</v>
      </c>
      <c r="P620" s="81" t="e">
        <f t="shared" si="113"/>
        <v>#DIV/0!</v>
      </c>
      <c r="Q620" s="27">
        <f t="shared" si="114"/>
        <v>537.75</v>
      </c>
      <c r="R620" s="82">
        <f t="shared" si="115"/>
        <v>1.0000040231496119</v>
      </c>
    </row>
    <row r="621" spans="1:18" s="4" customFormat="1" ht="56.1" customHeight="1" x14ac:dyDescent="0.25">
      <c r="A621" s="176" t="s">
        <v>821</v>
      </c>
      <c r="B621" s="103" t="s">
        <v>822</v>
      </c>
      <c r="C621" s="119" t="s">
        <v>823</v>
      </c>
      <c r="D621" s="115" t="s">
        <v>824</v>
      </c>
      <c r="E621" s="198" t="s">
        <v>1020</v>
      </c>
      <c r="F621" s="170">
        <v>2791.0175460224</v>
      </c>
      <c r="G621" s="27">
        <v>0</v>
      </c>
      <c r="H621" s="27">
        <v>0</v>
      </c>
      <c r="I621" s="29">
        <v>2791.0175460224</v>
      </c>
      <c r="J621" s="76"/>
      <c r="K621" s="28">
        <f t="shared" si="108"/>
        <v>2791.02</v>
      </c>
      <c r="L621" s="81">
        <f t="shared" si="109"/>
        <v>1.0000008792411941</v>
      </c>
      <c r="M621" s="27">
        <f t="shared" si="110"/>
        <v>0</v>
      </c>
      <c r="N621" s="81" t="e">
        <f t="shared" si="111"/>
        <v>#DIV/0!</v>
      </c>
      <c r="O621" s="27">
        <f t="shared" si="112"/>
        <v>0</v>
      </c>
      <c r="P621" s="81" t="e">
        <f t="shared" si="113"/>
        <v>#DIV/0!</v>
      </c>
      <c r="Q621" s="27">
        <f t="shared" si="114"/>
        <v>2791.02</v>
      </c>
      <c r="R621" s="82">
        <f t="shared" si="115"/>
        <v>1.0000008792411941</v>
      </c>
    </row>
    <row r="622" spans="1:18" s="4" customFormat="1" ht="33" customHeight="1" x14ac:dyDescent="0.25">
      <c r="A622" s="219" t="s">
        <v>1450</v>
      </c>
      <c r="B622" s="111"/>
      <c r="C622" s="134"/>
      <c r="D622" s="20"/>
      <c r="E622" s="220"/>
      <c r="F622" s="170"/>
      <c r="G622" s="27"/>
      <c r="H622" s="27"/>
      <c r="I622" s="29"/>
      <c r="J622" s="76"/>
      <c r="K622" s="28"/>
      <c r="L622" s="81"/>
      <c r="M622" s="27"/>
      <c r="N622" s="81"/>
      <c r="O622" s="27"/>
      <c r="P622" s="81"/>
      <c r="Q622" s="27"/>
      <c r="R622" s="82"/>
    </row>
    <row r="623" spans="1:18" s="4" customFormat="1" ht="56.1" customHeight="1" x14ac:dyDescent="0.25">
      <c r="A623" s="176" t="s">
        <v>825</v>
      </c>
      <c r="B623" s="103" t="s">
        <v>826</v>
      </c>
      <c r="C623" s="119" t="s">
        <v>1427</v>
      </c>
      <c r="D623" s="115" t="s">
        <v>827</v>
      </c>
      <c r="E623" s="198" t="s">
        <v>1020</v>
      </c>
      <c r="F623" s="170">
        <v>382.03746666666666</v>
      </c>
      <c r="G623" s="27">
        <v>57.042000000000002</v>
      </c>
      <c r="H623" s="27">
        <v>324.99546666666663</v>
      </c>
      <c r="I623" s="29">
        <v>0</v>
      </c>
      <c r="J623" s="76"/>
      <c r="K623" s="28">
        <f t="shared" si="108"/>
        <v>382.04</v>
      </c>
      <c r="L623" s="81">
        <f t="shared" si="109"/>
        <v>1.0000066311122715</v>
      </c>
      <c r="M623" s="27">
        <f t="shared" si="110"/>
        <v>57.04</v>
      </c>
      <c r="N623" s="81">
        <f t="shared" si="111"/>
        <v>0.99996493811577425</v>
      </c>
      <c r="O623" s="27">
        <f t="shared" si="112"/>
        <v>325</v>
      </c>
      <c r="P623" s="81">
        <f t="shared" si="113"/>
        <v>1.0000139489125184</v>
      </c>
      <c r="Q623" s="27">
        <f t="shared" si="114"/>
        <v>0</v>
      </c>
      <c r="R623" s="82" t="e">
        <f t="shared" si="115"/>
        <v>#DIV/0!</v>
      </c>
    </row>
    <row r="624" spans="1:18" s="4" customFormat="1" ht="56.1" customHeight="1" x14ac:dyDescent="0.25">
      <c r="A624" s="176" t="s">
        <v>828</v>
      </c>
      <c r="B624" s="103" t="s">
        <v>829</v>
      </c>
      <c r="C624" s="119" t="s">
        <v>1427</v>
      </c>
      <c r="D624" s="115" t="s">
        <v>827</v>
      </c>
      <c r="E624" s="198" t="s">
        <v>1020</v>
      </c>
      <c r="F624" s="170">
        <v>424.25704999999999</v>
      </c>
      <c r="G624" s="27">
        <v>63.384</v>
      </c>
      <c r="H624" s="27">
        <v>360.87304999999998</v>
      </c>
      <c r="I624" s="29">
        <v>0</v>
      </c>
      <c r="J624" s="76"/>
      <c r="K624" s="28">
        <f t="shared" si="108"/>
        <v>424.25</v>
      </c>
      <c r="L624" s="81">
        <f t="shared" si="109"/>
        <v>0.99998338271573806</v>
      </c>
      <c r="M624" s="27">
        <f t="shared" si="110"/>
        <v>63.38</v>
      </c>
      <c r="N624" s="81">
        <f t="shared" si="111"/>
        <v>0.99993689259119023</v>
      </c>
      <c r="O624" s="27">
        <f t="shared" si="112"/>
        <v>360.87</v>
      </c>
      <c r="P624" s="81">
        <f t="shared" si="113"/>
        <v>0.9999915482743863</v>
      </c>
      <c r="Q624" s="27">
        <f t="shared" si="114"/>
        <v>0</v>
      </c>
      <c r="R624" s="82" t="e">
        <f t="shared" si="115"/>
        <v>#DIV/0!</v>
      </c>
    </row>
    <row r="625" spans="1:18" s="4" customFormat="1" ht="56.1" customHeight="1" x14ac:dyDescent="0.25">
      <c r="A625" s="176" t="s">
        <v>830</v>
      </c>
      <c r="B625" s="103" t="s">
        <v>831</v>
      </c>
      <c r="C625" s="119" t="s">
        <v>1427</v>
      </c>
      <c r="D625" s="115" t="s">
        <v>827</v>
      </c>
      <c r="E625" s="198" t="s">
        <v>1020</v>
      </c>
      <c r="F625" s="170">
        <v>1823.4108666666668</v>
      </c>
      <c r="G625" s="27">
        <v>69.722400000000007</v>
      </c>
      <c r="H625" s="27">
        <v>1753.6884666666667</v>
      </c>
      <c r="I625" s="29">
        <v>0</v>
      </c>
      <c r="J625" s="76"/>
      <c r="K625" s="28">
        <f t="shared" si="108"/>
        <v>1823.41</v>
      </c>
      <c r="L625" s="81">
        <f t="shared" si="109"/>
        <v>0.99999952470028419</v>
      </c>
      <c r="M625" s="27">
        <f t="shared" si="110"/>
        <v>69.72</v>
      </c>
      <c r="N625" s="81">
        <f t="shared" si="111"/>
        <v>0.99996557777701267</v>
      </c>
      <c r="O625" s="27">
        <f t="shared" si="112"/>
        <v>1753.69</v>
      </c>
      <c r="P625" s="81">
        <f t="shared" si="113"/>
        <v>1.0000008743476179</v>
      </c>
      <c r="Q625" s="27">
        <f t="shared" si="114"/>
        <v>0</v>
      </c>
      <c r="R625" s="82" t="e">
        <f t="shared" si="115"/>
        <v>#DIV/0!</v>
      </c>
    </row>
    <row r="626" spans="1:18" s="4" customFormat="1" ht="56.1" customHeight="1" x14ac:dyDescent="0.25">
      <c r="A626" s="176" t="s">
        <v>832</v>
      </c>
      <c r="B626" s="103" t="s">
        <v>1825</v>
      </c>
      <c r="C626" s="119" t="s">
        <v>1826</v>
      </c>
      <c r="D626" s="115" t="s">
        <v>827</v>
      </c>
      <c r="E626" s="198" t="s">
        <v>1020</v>
      </c>
      <c r="F626" s="170">
        <v>20.292192800000002</v>
      </c>
      <c r="G626" s="27">
        <v>20.292192800000002</v>
      </c>
      <c r="H626" s="27">
        <v>0</v>
      </c>
      <c r="I626" s="29">
        <v>0</v>
      </c>
      <c r="J626" s="76"/>
      <c r="K626" s="28">
        <f t="shared" si="108"/>
        <v>20.29</v>
      </c>
      <c r="L626" s="81">
        <f t="shared" si="109"/>
        <v>0.99989193873616244</v>
      </c>
      <c r="M626" s="27">
        <f t="shared" si="110"/>
        <v>20.29</v>
      </c>
      <c r="N626" s="81">
        <f t="shared" si="111"/>
        <v>0.99989193873616244</v>
      </c>
      <c r="O626" s="27">
        <f t="shared" si="112"/>
        <v>0</v>
      </c>
      <c r="P626" s="81" t="e">
        <f t="shared" si="113"/>
        <v>#DIV/0!</v>
      </c>
      <c r="Q626" s="27">
        <f t="shared" si="114"/>
        <v>0</v>
      </c>
      <c r="R626" s="82" t="e">
        <f t="shared" si="115"/>
        <v>#DIV/0!</v>
      </c>
    </row>
    <row r="627" spans="1:18" s="4" customFormat="1" ht="39" customHeight="1" x14ac:dyDescent="0.25">
      <c r="A627" s="176" t="s">
        <v>833</v>
      </c>
      <c r="B627" s="103" t="s">
        <v>834</v>
      </c>
      <c r="C627" s="119" t="s">
        <v>1428</v>
      </c>
      <c r="D627" s="115" t="s">
        <v>827</v>
      </c>
      <c r="E627" s="198" t="s">
        <v>1020</v>
      </c>
      <c r="F627" s="170">
        <v>808.59181240639998</v>
      </c>
      <c r="G627" s="27">
        <v>63.891512406400004</v>
      </c>
      <c r="H627" s="27">
        <v>744.70029999999997</v>
      </c>
      <c r="I627" s="29">
        <v>0</v>
      </c>
      <c r="J627" s="76"/>
      <c r="K627" s="28">
        <f t="shared" si="108"/>
        <v>808.59</v>
      </c>
      <c r="L627" s="81">
        <f t="shared" si="109"/>
        <v>0.9999977585644918</v>
      </c>
      <c r="M627" s="27">
        <f t="shared" si="110"/>
        <v>63.89</v>
      </c>
      <c r="N627" s="81">
        <f t="shared" si="111"/>
        <v>0.99997632852403961</v>
      </c>
      <c r="O627" s="27">
        <f t="shared" si="112"/>
        <v>744.7</v>
      </c>
      <c r="P627" s="81">
        <f t="shared" si="113"/>
        <v>0.99999959715337849</v>
      </c>
      <c r="Q627" s="27">
        <f t="shared" si="114"/>
        <v>0</v>
      </c>
      <c r="R627" s="82" t="e">
        <f t="shared" si="115"/>
        <v>#DIV/0!</v>
      </c>
    </row>
    <row r="628" spans="1:18" s="4" customFormat="1" ht="39" customHeight="1" x14ac:dyDescent="0.25">
      <c r="A628" s="176" t="s">
        <v>835</v>
      </c>
      <c r="B628" s="103" t="s">
        <v>1827</v>
      </c>
      <c r="C628" s="119" t="s">
        <v>1428</v>
      </c>
      <c r="D628" s="115" t="s">
        <v>827</v>
      </c>
      <c r="E628" s="198" t="s">
        <v>1020</v>
      </c>
      <c r="F628" s="170">
        <v>119.76303171306668</v>
      </c>
      <c r="G628" s="27">
        <v>30.728115046400003</v>
      </c>
      <c r="H628" s="27">
        <v>89.034916666666675</v>
      </c>
      <c r="I628" s="29">
        <v>0</v>
      </c>
      <c r="J628" s="76"/>
      <c r="K628" s="28">
        <f t="shared" si="108"/>
        <v>119.76</v>
      </c>
      <c r="L628" s="81">
        <f t="shared" si="109"/>
        <v>0.99997468573546189</v>
      </c>
      <c r="M628" s="27">
        <f t="shared" si="110"/>
        <v>30.73</v>
      </c>
      <c r="N628" s="81">
        <f t="shared" si="111"/>
        <v>1.0000613429622074</v>
      </c>
      <c r="O628" s="27">
        <f t="shared" si="112"/>
        <v>89.03</v>
      </c>
      <c r="P628" s="81">
        <f t="shared" si="113"/>
        <v>0.99994477821903194</v>
      </c>
      <c r="Q628" s="27">
        <f t="shared" si="114"/>
        <v>0</v>
      </c>
      <c r="R628" s="82" t="e">
        <f t="shared" si="115"/>
        <v>#DIV/0!</v>
      </c>
    </row>
    <row r="629" spans="1:18" s="4" customFormat="1" ht="39" customHeight="1" x14ac:dyDescent="0.25">
      <c r="A629" s="176" t="s">
        <v>836</v>
      </c>
      <c r="B629" s="103" t="s">
        <v>1828</v>
      </c>
      <c r="C629" s="119" t="s">
        <v>1429</v>
      </c>
      <c r="D629" s="115" t="s">
        <v>827</v>
      </c>
      <c r="E629" s="198" t="s">
        <v>1020</v>
      </c>
      <c r="F629" s="170">
        <v>27.588980400000001</v>
      </c>
      <c r="G629" s="27">
        <v>27.588980400000001</v>
      </c>
      <c r="H629" s="27">
        <v>0</v>
      </c>
      <c r="I629" s="29">
        <v>0</v>
      </c>
      <c r="J629" s="76"/>
      <c r="K629" s="28">
        <f t="shared" si="108"/>
        <v>27.59</v>
      </c>
      <c r="L629" s="81">
        <f t="shared" si="109"/>
        <v>1.0000369567843834</v>
      </c>
      <c r="M629" s="27">
        <f t="shared" si="110"/>
        <v>27.59</v>
      </c>
      <c r="N629" s="81">
        <f t="shared" si="111"/>
        <v>1.0000369567843834</v>
      </c>
      <c r="O629" s="27">
        <f t="shared" si="112"/>
        <v>0</v>
      </c>
      <c r="P629" s="81" t="e">
        <f t="shared" si="113"/>
        <v>#DIV/0!</v>
      </c>
      <c r="Q629" s="27">
        <f t="shared" si="114"/>
        <v>0</v>
      </c>
      <c r="R629" s="82" t="e">
        <f t="shared" si="115"/>
        <v>#DIV/0!</v>
      </c>
    </row>
    <row r="630" spans="1:18" s="4" customFormat="1" ht="56.1" customHeight="1" x14ac:dyDescent="0.25">
      <c r="A630" s="176" t="s">
        <v>837</v>
      </c>
      <c r="B630" s="103" t="s">
        <v>838</v>
      </c>
      <c r="C630" s="119" t="s">
        <v>1829</v>
      </c>
      <c r="D630" s="115" t="s">
        <v>827</v>
      </c>
      <c r="E630" s="198" t="s">
        <v>1021</v>
      </c>
      <c r="F630" s="170">
        <v>1935.3605683130668</v>
      </c>
      <c r="G630" s="27">
        <v>133.4356516464</v>
      </c>
      <c r="H630" s="27">
        <v>1801.9249166666668</v>
      </c>
      <c r="I630" s="29">
        <v>0</v>
      </c>
      <c r="J630" s="76"/>
      <c r="K630" s="28">
        <f t="shared" si="108"/>
        <v>1935.3600000000001</v>
      </c>
      <c r="L630" s="81">
        <f t="shared" si="109"/>
        <v>0.99999970635287505</v>
      </c>
      <c r="M630" s="27">
        <f t="shared" si="110"/>
        <v>133.44</v>
      </c>
      <c r="N630" s="81">
        <f t="shared" si="111"/>
        <v>1.0000325876446536</v>
      </c>
      <c r="O630" s="27">
        <f t="shared" si="112"/>
        <v>1801.92</v>
      </c>
      <c r="P630" s="81">
        <f t="shared" si="113"/>
        <v>0.99999727143643924</v>
      </c>
      <c r="Q630" s="27">
        <f t="shared" si="114"/>
        <v>0</v>
      </c>
      <c r="R630" s="82" t="e">
        <f t="shared" si="115"/>
        <v>#DIV/0!</v>
      </c>
    </row>
    <row r="631" spans="1:18" s="4" customFormat="1" ht="56.1" customHeight="1" x14ac:dyDescent="0.25">
      <c r="A631" s="176" t="s">
        <v>839</v>
      </c>
      <c r="B631" s="103" t="s">
        <v>840</v>
      </c>
      <c r="C631" s="119" t="s">
        <v>466</v>
      </c>
      <c r="D631" s="115" t="s">
        <v>827</v>
      </c>
      <c r="E631" s="198" t="s">
        <v>1021</v>
      </c>
      <c r="F631" s="170">
        <v>2751.9525665237338</v>
      </c>
      <c r="G631" s="27">
        <v>162.78773319040002</v>
      </c>
      <c r="H631" s="27">
        <v>2589.1648333333337</v>
      </c>
      <c r="I631" s="29">
        <v>0</v>
      </c>
      <c r="J631" s="76"/>
      <c r="K631" s="28">
        <f t="shared" si="108"/>
        <v>2751.95</v>
      </c>
      <c r="L631" s="81">
        <f t="shared" si="109"/>
        <v>0.99999906738082434</v>
      </c>
      <c r="M631" s="27">
        <f t="shared" si="110"/>
        <v>162.79</v>
      </c>
      <c r="N631" s="81">
        <f t="shared" si="111"/>
        <v>1.0000139249411215</v>
      </c>
      <c r="O631" s="27">
        <f t="shared" si="112"/>
        <v>2589.16</v>
      </c>
      <c r="P631" s="81">
        <f t="shared" si="113"/>
        <v>0.99999813324618358</v>
      </c>
      <c r="Q631" s="27">
        <f t="shared" si="114"/>
        <v>0</v>
      </c>
      <c r="R631" s="82" t="e">
        <f t="shared" si="115"/>
        <v>#DIV/0!</v>
      </c>
    </row>
    <row r="632" spans="1:18" s="4" customFormat="1" ht="33" customHeight="1" x14ac:dyDescent="0.25">
      <c r="A632" s="219" t="s">
        <v>1830</v>
      </c>
      <c r="B632" s="111"/>
      <c r="C632" s="134"/>
      <c r="D632" s="20"/>
      <c r="E632" s="217"/>
      <c r="F632" s="170"/>
      <c r="G632" s="27"/>
      <c r="H632" s="27"/>
      <c r="I632" s="29"/>
      <c r="J632" s="76"/>
      <c r="K632" s="28"/>
      <c r="L632" s="81"/>
      <c r="M632" s="27"/>
      <c r="N632" s="81"/>
      <c r="O632" s="27"/>
      <c r="P632" s="81"/>
      <c r="Q632" s="27"/>
      <c r="R632" s="82"/>
    </row>
    <row r="633" spans="1:18" s="4" customFormat="1" ht="56.1" customHeight="1" x14ac:dyDescent="0.25">
      <c r="A633" s="189" t="s">
        <v>841</v>
      </c>
      <c r="B633" s="110" t="s">
        <v>842</v>
      </c>
      <c r="C633" s="135" t="s">
        <v>1831</v>
      </c>
      <c r="D633" s="115" t="s">
        <v>827</v>
      </c>
      <c r="E633" s="198" t="s">
        <v>1020</v>
      </c>
      <c r="F633" s="170">
        <v>61.762642631187703</v>
      </c>
      <c r="G633" s="27">
        <v>34.747320816000006</v>
      </c>
      <c r="H633" s="27">
        <v>27.015321815187693</v>
      </c>
      <c r="I633" s="29">
        <v>0</v>
      </c>
      <c r="J633" s="76"/>
      <c r="K633" s="28">
        <f t="shared" si="108"/>
        <v>61.769999999999996</v>
      </c>
      <c r="L633" s="81">
        <f t="shared" si="109"/>
        <v>1.0001191232838955</v>
      </c>
      <c r="M633" s="27">
        <f t="shared" si="110"/>
        <v>34.75</v>
      </c>
      <c r="N633" s="81">
        <f t="shared" si="111"/>
        <v>1.00007710476483</v>
      </c>
      <c r="O633" s="27">
        <f t="shared" si="112"/>
        <v>27.02</v>
      </c>
      <c r="P633" s="81">
        <f t="shared" si="113"/>
        <v>1.0001731678358048</v>
      </c>
      <c r="Q633" s="27">
        <f t="shared" si="114"/>
        <v>0</v>
      </c>
      <c r="R633" s="82" t="e">
        <f t="shared" si="115"/>
        <v>#DIV/0!</v>
      </c>
    </row>
    <row r="634" spans="1:18" s="4" customFormat="1" ht="39" customHeight="1" x14ac:dyDescent="0.25">
      <c r="A634" s="189" t="s">
        <v>843</v>
      </c>
      <c r="B634" s="110" t="s">
        <v>844</v>
      </c>
      <c r="C634" s="135" t="s">
        <v>1430</v>
      </c>
      <c r="D634" s="115" t="s">
        <v>827</v>
      </c>
      <c r="E634" s="198" t="s">
        <v>1020</v>
      </c>
      <c r="F634" s="170">
        <v>16.736466</v>
      </c>
      <c r="G634" s="27">
        <v>16.736466</v>
      </c>
      <c r="H634" s="27">
        <v>0</v>
      </c>
      <c r="I634" s="29">
        <v>0</v>
      </c>
      <c r="J634" s="76"/>
      <c r="K634" s="28">
        <f t="shared" si="108"/>
        <v>16.739999999999998</v>
      </c>
      <c r="L634" s="81">
        <f t="shared" si="109"/>
        <v>1.000211155688423</v>
      </c>
      <c r="M634" s="27">
        <f t="shared" si="110"/>
        <v>16.739999999999998</v>
      </c>
      <c r="N634" s="81">
        <f t="shared" si="111"/>
        <v>1.000211155688423</v>
      </c>
      <c r="O634" s="27">
        <f t="shared" si="112"/>
        <v>0</v>
      </c>
      <c r="P634" s="81" t="e">
        <f t="shared" si="113"/>
        <v>#DIV/0!</v>
      </c>
      <c r="Q634" s="27">
        <f t="shared" si="114"/>
        <v>0</v>
      </c>
      <c r="R634" s="82" t="e">
        <f t="shared" si="115"/>
        <v>#DIV/0!</v>
      </c>
    </row>
    <row r="635" spans="1:18" s="4" customFormat="1" ht="72" customHeight="1" x14ac:dyDescent="0.25">
      <c r="A635" s="189" t="s">
        <v>845</v>
      </c>
      <c r="B635" s="110" t="s">
        <v>846</v>
      </c>
      <c r="C635" s="135" t="s">
        <v>847</v>
      </c>
      <c r="D635" s="115" t="s">
        <v>827</v>
      </c>
      <c r="E635" s="198" t="s">
        <v>1020</v>
      </c>
      <c r="F635" s="170">
        <v>179.97097874595201</v>
      </c>
      <c r="G635" s="27">
        <v>71.360466245951997</v>
      </c>
      <c r="H635" s="27">
        <v>108.61051250000001</v>
      </c>
      <c r="I635" s="29">
        <v>0</v>
      </c>
      <c r="J635" s="76"/>
      <c r="K635" s="28">
        <f t="shared" si="108"/>
        <v>179.97</v>
      </c>
      <c r="L635" s="81">
        <f t="shared" si="109"/>
        <v>0.99999456164566736</v>
      </c>
      <c r="M635" s="27">
        <f t="shared" si="110"/>
        <v>71.36</v>
      </c>
      <c r="N635" s="81">
        <f t="shared" si="111"/>
        <v>0.99999346632699415</v>
      </c>
      <c r="O635" s="27">
        <f t="shared" si="112"/>
        <v>108.61</v>
      </c>
      <c r="P635" s="81">
        <f t="shared" si="113"/>
        <v>0.99999528130391602</v>
      </c>
      <c r="Q635" s="27">
        <f t="shared" si="114"/>
        <v>0</v>
      </c>
      <c r="R635" s="82" t="e">
        <f t="shared" si="115"/>
        <v>#DIV/0!</v>
      </c>
    </row>
    <row r="636" spans="1:18" s="4" customFormat="1" ht="72" customHeight="1" x14ac:dyDescent="0.25">
      <c r="A636" s="189" t="s">
        <v>848</v>
      </c>
      <c r="B636" s="110" t="s">
        <v>849</v>
      </c>
      <c r="C636" s="135" t="s">
        <v>850</v>
      </c>
      <c r="D636" s="115" t="s">
        <v>827</v>
      </c>
      <c r="E636" s="198" t="s">
        <v>1020</v>
      </c>
      <c r="F636" s="170">
        <v>321.83936872520002</v>
      </c>
      <c r="G636" s="27">
        <v>76.749987475200001</v>
      </c>
      <c r="H636" s="27">
        <v>245.08938125000003</v>
      </c>
      <c r="I636" s="29">
        <v>0</v>
      </c>
      <c r="J636" s="76"/>
      <c r="K636" s="28">
        <f t="shared" si="108"/>
        <v>321.84000000000003</v>
      </c>
      <c r="L636" s="81">
        <f t="shared" si="109"/>
        <v>1.0000019614592288</v>
      </c>
      <c r="M636" s="27">
        <f t="shared" si="110"/>
        <v>76.75</v>
      </c>
      <c r="N636" s="81">
        <f t="shared" si="111"/>
        <v>1.0000001631896032</v>
      </c>
      <c r="O636" s="27">
        <f t="shared" si="112"/>
        <v>245.09</v>
      </c>
      <c r="P636" s="81">
        <f t="shared" si="113"/>
        <v>1.0000025245891797</v>
      </c>
      <c r="Q636" s="27">
        <f t="shared" si="114"/>
        <v>0</v>
      </c>
      <c r="R636" s="82" t="e">
        <f t="shared" si="115"/>
        <v>#DIV/0!</v>
      </c>
    </row>
    <row r="637" spans="1:18" s="4" customFormat="1" ht="72" customHeight="1" x14ac:dyDescent="0.25">
      <c r="A637" s="189" t="s">
        <v>851</v>
      </c>
      <c r="B637" s="103" t="s">
        <v>852</v>
      </c>
      <c r="C637" s="135" t="s">
        <v>847</v>
      </c>
      <c r="D637" s="115" t="s">
        <v>827</v>
      </c>
      <c r="E637" s="198" t="s">
        <v>1020</v>
      </c>
      <c r="F637" s="170">
        <v>716.60489372519999</v>
      </c>
      <c r="G637" s="27">
        <v>76.749987475200001</v>
      </c>
      <c r="H637" s="27">
        <v>639.85490625</v>
      </c>
      <c r="I637" s="29">
        <v>0</v>
      </c>
      <c r="J637" s="76"/>
      <c r="K637" s="28">
        <f t="shared" si="108"/>
        <v>716.6</v>
      </c>
      <c r="L637" s="81">
        <f t="shared" si="109"/>
        <v>0.99999317095760465</v>
      </c>
      <c r="M637" s="27">
        <f t="shared" si="110"/>
        <v>76.75</v>
      </c>
      <c r="N637" s="81">
        <f t="shared" si="111"/>
        <v>1.0000001631896032</v>
      </c>
      <c r="O637" s="27">
        <f t="shared" si="112"/>
        <v>639.85</v>
      </c>
      <c r="P637" s="81">
        <f t="shared" si="113"/>
        <v>0.99999233224602635</v>
      </c>
      <c r="Q637" s="27">
        <f t="shared" si="114"/>
        <v>0</v>
      </c>
      <c r="R637" s="82" t="e">
        <f t="shared" si="115"/>
        <v>#DIV/0!</v>
      </c>
    </row>
    <row r="638" spans="1:18" s="4" customFormat="1" ht="72" customHeight="1" x14ac:dyDescent="0.25">
      <c r="A638" s="189" t="s">
        <v>853</v>
      </c>
      <c r="B638" s="103" t="s">
        <v>854</v>
      </c>
      <c r="C638" s="135" t="s">
        <v>847</v>
      </c>
      <c r="D638" s="115" t="s">
        <v>827</v>
      </c>
      <c r="E638" s="198" t="s">
        <v>1020</v>
      </c>
      <c r="F638" s="170">
        <v>1036.7867512120001</v>
      </c>
      <c r="G638" s="27">
        <v>111.450713712</v>
      </c>
      <c r="H638" s="27">
        <v>925.33603750000009</v>
      </c>
      <c r="I638" s="29">
        <v>0</v>
      </c>
      <c r="J638" s="76"/>
      <c r="K638" s="28">
        <f t="shared" si="108"/>
        <v>1036.79</v>
      </c>
      <c r="L638" s="81">
        <f t="shared" si="109"/>
        <v>1.0000031335161219</v>
      </c>
      <c r="M638" s="27">
        <f t="shared" si="110"/>
        <v>111.45</v>
      </c>
      <c r="N638" s="81">
        <f t="shared" si="111"/>
        <v>0.99999359616483174</v>
      </c>
      <c r="O638" s="27">
        <f t="shared" si="112"/>
        <v>925.34</v>
      </c>
      <c r="P638" s="81">
        <f t="shared" si="113"/>
        <v>1.0000042822281197</v>
      </c>
      <c r="Q638" s="27">
        <f t="shared" si="114"/>
        <v>0</v>
      </c>
      <c r="R638" s="82" t="e">
        <f t="shared" si="115"/>
        <v>#DIV/0!</v>
      </c>
    </row>
    <row r="639" spans="1:18" s="4" customFormat="1" ht="72" customHeight="1" x14ac:dyDescent="0.25">
      <c r="A639" s="189" t="s">
        <v>855</v>
      </c>
      <c r="B639" s="103" t="s">
        <v>856</v>
      </c>
      <c r="C639" s="135" t="s">
        <v>847</v>
      </c>
      <c r="D639" s="115" t="s">
        <v>827</v>
      </c>
      <c r="E639" s="198" t="s">
        <v>1020</v>
      </c>
      <c r="F639" s="170">
        <v>2406.0244229147997</v>
      </c>
      <c r="G639" s="27">
        <v>135.5507541648</v>
      </c>
      <c r="H639" s="27">
        <v>2270.4736687499999</v>
      </c>
      <c r="I639" s="29">
        <v>0</v>
      </c>
      <c r="J639" s="76"/>
      <c r="K639" s="28">
        <f t="shared" si="108"/>
        <v>2406.02</v>
      </c>
      <c r="L639" s="81">
        <f t="shared" si="109"/>
        <v>0.99999816173320699</v>
      </c>
      <c r="M639" s="27">
        <f t="shared" si="110"/>
        <v>135.55000000000001</v>
      </c>
      <c r="N639" s="81">
        <f t="shared" si="111"/>
        <v>0.99999443629211338</v>
      </c>
      <c r="O639" s="27">
        <f t="shared" si="112"/>
        <v>2270.4699999999998</v>
      </c>
      <c r="P639" s="81">
        <f t="shared" si="113"/>
        <v>0.99999838414774389</v>
      </c>
      <c r="Q639" s="27">
        <f t="shared" si="114"/>
        <v>0</v>
      </c>
      <c r="R639" s="82" t="e">
        <f t="shared" si="115"/>
        <v>#DIV/0!</v>
      </c>
    </row>
    <row r="640" spans="1:18" s="4" customFormat="1" ht="72" customHeight="1" x14ac:dyDescent="0.25">
      <c r="A640" s="189" t="s">
        <v>857</v>
      </c>
      <c r="B640" s="103" t="s">
        <v>858</v>
      </c>
      <c r="C640" s="135" t="s">
        <v>847</v>
      </c>
      <c r="D640" s="115" t="s">
        <v>827</v>
      </c>
      <c r="E640" s="198" t="s">
        <v>1020</v>
      </c>
      <c r="F640" s="170">
        <v>4188.1807335404001</v>
      </c>
      <c r="G640" s="27">
        <v>166.0662647904</v>
      </c>
      <c r="H640" s="27">
        <v>4022.1144687500005</v>
      </c>
      <c r="I640" s="29">
        <v>0</v>
      </c>
      <c r="J640" s="76"/>
      <c r="K640" s="28">
        <f t="shared" si="108"/>
        <v>4188.18</v>
      </c>
      <c r="L640" s="81">
        <f t="shared" si="109"/>
        <v>0.99999982485464534</v>
      </c>
      <c r="M640" s="27">
        <f t="shared" si="110"/>
        <v>166.07</v>
      </c>
      <c r="N640" s="81">
        <f t="shared" si="111"/>
        <v>1.0000224922840573</v>
      </c>
      <c r="O640" s="27">
        <f t="shared" si="112"/>
        <v>4022.11</v>
      </c>
      <c r="P640" s="81">
        <f t="shared" si="113"/>
        <v>0.99999888895504219</v>
      </c>
      <c r="Q640" s="27">
        <f t="shared" si="114"/>
        <v>0</v>
      </c>
      <c r="R640" s="82" t="e">
        <f t="shared" si="115"/>
        <v>#DIV/0!</v>
      </c>
    </row>
    <row r="641" spans="1:18" s="4" customFormat="1" ht="72" customHeight="1" x14ac:dyDescent="0.25">
      <c r="A641" s="189" t="s">
        <v>859</v>
      </c>
      <c r="B641" s="103" t="s">
        <v>860</v>
      </c>
      <c r="C641" s="135" t="s">
        <v>847</v>
      </c>
      <c r="D641" s="115" t="s">
        <v>827</v>
      </c>
      <c r="E641" s="198" t="s">
        <v>1020</v>
      </c>
      <c r="F641" s="170">
        <v>5854.7208307780011</v>
      </c>
      <c r="G641" s="27">
        <v>173.434074528</v>
      </c>
      <c r="H641" s="27">
        <v>5681.2867562500014</v>
      </c>
      <c r="I641" s="29">
        <v>0</v>
      </c>
      <c r="J641" s="76"/>
      <c r="K641" s="28">
        <f t="shared" si="108"/>
        <v>5854.72</v>
      </c>
      <c r="L641" s="81">
        <f t="shared" si="109"/>
        <v>0.99999985810117598</v>
      </c>
      <c r="M641" s="27">
        <f t="shared" si="110"/>
        <v>173.43</v>
      </c>
      <c r="N641" s="81">
        <f t="shared" si="111"/>
        <v>0.9999765067619435</v>
      </c>
      <c r="O641" s="27">
        <f t="shared" si="112"/>
        <v>5681.29</v>
      </c>
      <c r="P641" s="81">
        <f t="shared" si="113"/>
        <v>1.0000005709534014</v>
      </c>
      <c r="Q641" s="27">
        <f t="shared" si="114"/>
        <v>0</v>
      </c>
      <c r="R641" s="82" t="e">
        <f t="shared" si="115"/>
        <v>#DIV/0!</v>
      </c>
    </row>
    <row r="642" spans="1:18" s="4" customFormat="1" ht="39" customHeight="1" x14ac:dyDescent="0.25">
      <c r="A642" s="189" t="s">
        <v>861</v>
      </c>
      <c r="B642" s="110" t="s">
        <v>1832</v>
      </c>
      <c r="C642" s="135" t="s">
        <v>1431</v>
      </c>
      <c r="D642" s="115" t="s">
        <v>827</v>
      </c>
      <c r="E642" s="198" t="s">
        <v>1020</v>
      </c>
      <c r="F642" s="170">
        <v>16.736466</v>
      </c>
      <c r="G642" s="27">
        <v>16.736466</v>
      </c>
      <c r="H642" s="27">
        <v>0</v>
      </c>
      <c r="I642" s="29">
        <v>0</v>
      </c>
      <c r="J642" s="76"/>
      <c r="K642" s="28">
        <f t="shared" si="108"/>
        <v>16.739999999999998</v>
      </c>
      <c r="L642" s="81">
        <f t="shared" si="109"/>
        <v>1.000211155688423</v>
      </c>
      <c r="M642" s="27">
        <f t="shared" si="110"/>
        <v>16.739999999999998</v>
      </c>
      <c r="N642" s="81">
        <f t="shared" si="111"/>
        <v>1.000211155688423</v>
      </c>
      <c r="O642" s="27">
        <f t="shared" si="112"/>
        <v>0</v>
      </c>
      <c r="P642" s="81" t="e">
        <f t="shared" si="113"/>
        <v>#DIV/0!</v>
      </c>
      <c r="Q642" s="27">
        <f t="shared" si="114"/>
        <v>0</v>
      </c>
      <c r="R642" s="82" t="e">
        <f t="shared" si="115"/>
        <v>#DIV/0!</v>
      </c>
    </row>
    <row r="643" spans="1:18" s="4" customFormat="1" ht="39" customHeight="1" x14ac:dyDescent="0.25">
      <c r="A643" s="189" t="s">
        <v>862</v>
      </c>
      <c r="B643" s="110" t="s">
        <v>863</v>
      </c>
      <c r="C643" s="135" t="s">
        <v>864</v>
      </c>
      <c r="D643" s="115" t="s">
        <v>865</v>
      </c>
      <c r="E643" s="198" t="s">
        <v>1020</v>
      </c>
      <c r="F643" s="170">
        <v>125.858110392</v>
      </c>
      <c r="G643" s="27">
        <v>49.448110392000004</v>
      </c>
      <c r="H643" s="27">
        <v>76.41</v>
      </c>
      <c r="I643" s="29">
        <v>0</v>
      </c>
      <c r="J643" s="76"/>
      <c r="K643" s="28">
        <f t="shared" si="108"/>
        <v>125.86</v>
      </c>
      <c r="L643" s="81">
        <f t="shared" si="109"/>
        <v>1.0000150137960446</v>
      </c>
      <c r="M643" s="27">
        <f t="shared" si="110"/>
        <v>49.45</v>
      </c>
      <c r="N643" s="81">
        <f t="shared" si="111"/>
        <v>1.0000382139577229</v>
      </c>
      <c r="O643" s="27">
        <f t="shared" si="112"/>
        <v>76.41</v>
      </c>
      <c r="P643" s="81">
        <f t="shared" si="113"/>
        <v>1</v>
      </c>
      <c r="Q643" s="27">
        <f t="shared" si="114"/>
        <v>0</v>
      </c>
      <c r="R643" s="82" t="e">
        <f t="shared" si="115"/>
        <v>#DIV/0!</v>
      </c>
    </row>
    <row r="644" spans="1:18" s="4" customFormat="1" ht="56.1" customHeight="1" x14ac:dyDescent="0.25">
      <c r="A644" s="189" t="s">
        <v>866</v>
      </c>
      <c r="B644" s="110" t="s">
        <v>867</v>
      </c>
      <c r="C644" s="135" t="s">
        <v>1833</v>
      </c>
      <c r="D644" s="115" t="s">
        <v>868</v>
      </c>
      <c r="E644" s="198" t="s">
        <v>1020</v>
      </c>
      <c r="F644" s="170">
        <v>78.000769679187698</v>
      </c>
      <c r="G644" s="27">
        <v>50.985447864000001</v>
      </c>
      <c r="H644" s="27">
        <v>27.015321815187693</v>
      </c>
      <c r="I644" s="29">
        <v>0</v>
      </c>
      <c r="J644" s="76"/>
      <c r="K644" s="28">
        <f t="shared" si="108"/>
        <v>78.010000000000005</v>
      </c>
      <c r="L644" s="81">
        <f t="shared" si="109"/>
        <v>1.0001183362786068</v>
      </c>
      <c r="M644" s="27">
        <f t="shared" si="110"/>
        <v>50.99</v>
      </c>
      <c r="N644" s="81">
        <f t="shared" si="111"/>
        <v>1.0000892830442942</v>
      </c>
      <c r="O644" s="27">
        <f t="shared" si="112"/>
        <v>27.02</v>
      </c>
      <c r="P644" s="81">
        <f t="shared" si="113"/>
        <v>1.0001731678358048</v>
      </c>
      <c r="Q644" s="27">
        <f t="shared" si="114"/>
        <v>0</v>
      </c>
      <c r="R644" s="82" t="e">
        <f t="shared" si="115"/>
        <v>#DIV/0!</v>
      </c>
    </row>
    <row r="645" spans="1:18" s="4" customFormat="1" ht="81" customHeight="1" x14ac:dyDescent="0.25">
      <c r="A645" s="189" t="s">
        <v>869</v>
      </c>
      <c r="B645" s="110" t="s">
        <v>870</v>
      </c>
      <c r="C645" s="135" t="s">
        <v>871</v>
      </c>
      <c r="D645" s="115" t="s">
        <v>868</v>
      </c>
      <c r="E645" s="198" t="s">
        <v>1020</v>
      </c>
      <c r="F645" s="170">
        <v>65.083531272000002</v>
      </c>
      <c r="G645" s="27">
        <v>65.083531272000002</v>
      </c>
      <c r="H645" s="27">
        <v>0</v>
      </c>
      <c r="I645" s="29">
        <v>0</v>
      </c>
      <c r="J645" s="76"/>
      <c r="K645" s="28">
        <f t="shared" si="108"/>
        <v>65.08</v>
      </c>
      <c r="L645" s="81">
        <f t="shared" si="109"/>
        <v>0.99994574246462986</v>
      </c>
      <c r="M645" s="27">
        <f t="shared" si="110"/>
        <v>65.08</v>
      </c>
      <c r="N645" s="81">
        <f t="shared" si="111"/>
        <v>0.99994574246462986</v>
      </c>
      <c r="O645" s="27">
        <f t="shared" si="112"/>
        <v>0</v>
      </c>
      <c r="P645" s="81" t="e">
        <f t="shared" si="113"/>
        <v>#DIV/0!</v>
      </c>
      <c r="Q645" s="27">
        <f t="shared" si="114"/>
        <v>0</v>
      </c>
      <c r="R645" s="82" t="e">
        <f t="shared" si="115"/>
        <v>#DIV/0!</v>
      </c>
    </row>
    <row r="646" spans="1:18" s="4" customFormat="1" ht="56.1" customHeight="1" x14ac:dyDescent="0.25">
      <c r="A646" s="189" t="s">
        <v>872</v>
      </c>
      <c r="B646" s="110" t="s">
        <v>873</v>
      </c>
      <c r="C646" s="135" t="s">
        <v>1834</v>
      </c>
      <c r="D646" s="115" t="s">
        <v>868</v>
      </c>
      <c r="E646" s="198" t="s">
        <v>1020</v>
      </c>
      <c r="F646" s="170">
        <v>96.66845417684911</v>
      </c>
      <c r="G646" s="27">
        <v>41.451509773440002</v>
      </c>
      <c r="H646" s="27">
        <v>55.216944403409101</v>
      </c>
      <c r="I646" s="29">
        <v>0</v>
      </c>
      <c r="J646" s="76"/>
      <c r="K646" s="28">
        <f t="shared" si="108"/>
        <v>96.67</v>
      </c>
      <c r="L646" s="81">
        <f t="shared" si="109"/>
        <v>1.0000159909782778</v>
      </c>
      <c r="M646" s="27">
        <f t="shared" si="110"/>
        <v>41.45</v>
      </c>
      <c r="N646" s="81">
        <f t="shared" si="111"/>
        <v>0.99996357735946773</v>
      </c>
      <c r="O646" s="27">
        <f t="shared" si="112"/>
        <v>55.22</v>
      </c>
      <c r="P646" s="81">
        <f t="shared" si="113"/>
        <v>1.000055338023933</v>
      </c>
      <c r="Q646" s="27">
        <f t="shared" si="114"/>
        <v>0</v>
      </c>
      <c r="R646" s="82" t="e">
        <f t="shared" si="115"/>
        <v>#DIV/0!</v>
      </c>
    </row>
    <row r="647" spans="1:18" s="4" customFormat="1" ht="33" customHeight="1" x14ac:dyDescent="0.25">
      <c r="A647" s="219" t="s">
        <v>874</v>
      </c>
      <c r="B647" s="111"/>
      <c r="C647" s="134"/>
      <c r="D647" s="20"/>
      <c r="E647" s="217"/>
      <c r="F647" s="172"/>
      <c r="G647" s="112"/>
      <c r="H647" s="112"/>
      <c r="I647" s="113"/>
      <c r="J647" s="76"/>
      <c r="K647" s="28"/>
      <c r="L647" s="81"/>
      <c r="M647" s="27"/>
      <c r="N647" s="81"/>
      <c r="O647" s="27"/>
      <c r="P647" s="81"/>
      <c r="Q647" s="27"/>
      <c r="R647" s="82"/>
    </row>
    <row r="648" spans="1:18" s="4" customFormat="1" ht="72" customHeight="1" x14ac:dyDescent="0.25">
      <c r="A648" s="176" t="s">
        <v>1432</v>
      </c>
      <c r="B648" s="103" t="s">
        <v>1490</v>
      </c>
      <c r="C648" s="119" t="s">
        <v>1248</v>
      </c>
      <c r="D648" s="115" t="s">
        <v>476</v>
      </c>
      <c r="E648" s="198" t="s">
        <v>1020</v>
      </c>
      <c r="F648" s="170">
        <v>968.41624730144008</v>
      </c>
      <c r="G648" s="27">
        <v>140.00124730144</v>
      </c>
      <c r="H648" s="27">
        <v>828.41500000000008</v>
      </c>
      <c r="I648" s="27">
        <v>0</v>
      </c>
      <c r="J648" s="114"/>
      <c r="K648" s="28">
        <f t="shared" si="108"/>
        <v>968.42</v>
      </c>
      <c r="L648" s="81">
        <f t="shared" si="109"/>
        <v>1.0000038750883933</v>
      </c>
      <c r="M648" s="27">
        <f t="shared" si="110"/>
        <v>140</v>
      </c>
      <c r="N648" s="81">
        <f t="shared" si="111"/>
        <v>0.99999109078337478</v>
      </c>
      <c r="O648" s="27">
        <f t="shared" si="112"/>
        <v>828.42</v>
      </c>
      <c r="P648" s="81">
        <f t="shared" si="113"/>
        <v>1.0000060356222424</v>
      </c>
      <c r="Q648" s="27">
        <f t="shared" si="114"/>
        <v>0</v>
      </c>
      <c r="R648" s="82" t="e">
        <f t="shared" si="115"/>
        <v>#DIV/0!</v>
      </c>
    </row>
    <row r="649" spans="1:18" ht="56.1" customHeight="1" x14ac:dyDescent="0.25">
      <c r="A649" s="176" t="s">
        <v>1433</v>
      </c>
      <c r="B649" s="103" t="s">
        <v>875</v>
      </c>
      <c r="C649" s="119" t="s">
        <v>876</v>
      </c>
      <c r="D649" s="115" t="s">
        <v>476</v>
      </c>
      <c r="E649" s="198" t="s">
        <v>1020</v>
      </c>
      <c r="F649" s="170">
        <v>1246.8762473014403</v>
      </c>
      <c r="G649" s="27">
        <v>140.00124730144</v>
      </c>
      <c r="H649" s="27">
        <v>1106.8750000000002</v>
      </c>
      <c r="I649" s="27">
        <v>0</v>
      </c>
      <c r="J649" s="114"/>
      <c r="K649" s="28">
        <f t="shared" si="108"/>
        <v>1246.8800000000001</v>
      </c>
      <c r="L649" s="81">
        <f t="shared" si="109"/>
        <v>1.0000030096800447</v>
      </c>
      <c r="M649" s="27">
        <f t="shared" si="110"/>
        <v>140</v>
      </c>
      <c r="N649" s="81">
        <f t="shared" si="111"/>
        <v>0.99999109078337478</v>
      </c>
      <c r="O649" s="27">
        <f t="shared" si="112"/>
        <v>1106.8800000000001</v>
      </c>
      <c r="P649" s="81">
        <f t="shared" si="113"/>
        <v>1.0000045172219085</v>
      </c>
      <c r="Q649" s="27">
        <f t="shared" si="114"/>
        <v>0</v>
      </c>
      <c r="R649" s="82" t="e">
        <f t="shared" si="115"/>
        <v>#DIV/0!</v>
      </c>
    </row>
    <row r="650" spans="1:18" ht="56.1" customHeight="1" x14ac:dyDescent="0.25">
      <c r="A650" s="176" t="s">
        <v>1434</v>
      </c>
      <c r="B650" s="103" t="s">
        <v>877</v>
      </c>
      <c r="C650" s="119" t="s">
        <v>1443</v>
      </c>
      <c r="D650" s="115" t="s">
        <v>476</v>
      </c>
      <c r="E650" s="198" t="s">
        <v>1020</v>
      </c>
      <c r="F650" s="170">
        <v>1341.3762473014403</v>
      </c>
      <c r="G650" s="27">
        <v>140.00124730144</v>
      </c>
      <c r="H650" s="27">
        <v>1201.3750000000002</v>
      </c>
      <c r="I650" s="27">
        <v>0</v>
      </c>
      <c r="J650" s="114"/>
      <c r="K650" s="28">
        <f t="shared" si="108"/>
        <v>1341.38</v>
      </c>
      <c r="L650" s="81">
        <f t="shared" si="109"/>
        <v>1.0000027976479882</v>
      </c>
      <c r="M650" s="27">
        <f t="shared" si="110"/>
        <v>140</v>
      </c>
      <c r="N650" s="81">
        <f t="shared" si="111"/>
        <v>0.99999109078337478</v>
      </c>
      <c r="O650" s="27">
        <f t="shared" si="112"/>
        <v>1201.3800000000001</v>
      </c>
      <c r="P650" s="81">
        <f t="shared" si="113"/>
        <v>1.0000041618978253</v>
      </c>
      <c r="Q650" s="27">
        <f t="shared" si="114"/>
        <v>0</v>
      </c>
      <c r="R650" s="82" t="e">
        <f t="shared" si="115"/>
        <v>#DIV/0!</v>
      </c>
    </row>
    <row r="651" spans="1:18" ht="39" customHeight="1" x14ac:dyDescent="0.25">
      <c r="A651" s="176" t="s">
        <v>878</v>
      </c>
      <c r="B651" s="103" t="s">
        <v>879</v>
      </c>
      <c r="C651" s="119" t="s">
        <v>1435</v>
      </c>
      <c r="D651" s="115" t="s">
        <v>476</v>
      </c>
      <c r="E651" s="198"/>
      <c r="F651" s="170">
        <v>8.3735512800000009</v>
      </c>
      <c r="G651" s="27">
        <v>8.3735512800000009</v>
      </c>
      <c r="H651" s="27">
        <v>0</v>
      </c>
      <c r="I651" s="27">
        <v>0</v>
      </c>
      <c r="J651" s="114"/>
      <c r="K651" s="28">
        <f t="shared" ref="K651:K705" si="116">SUM(M651,O651,Q651)</f>
        <v>8.3699999999999992</v>
      </c>
      <c r="L651" s="81">
        <f t="shared" ref="L651:L705" si="117">K651/F651</f>
        <v>0.99957589320453755</v>
      </c>
      <c r="M651" s="27">
        <f t="shared" ref="M651:M705" si="118">ROUND(G651-(G651*$M$6*$F$6),2)</f>
        <v>8.3699999999999992</v>
      </c>
      <c r="N651" s="81">
        <f t="shared" ref="N651:N705" si="119">M651/G651</f>
        <v>0.99957589320453755</v>
      </c>
      <c r="O651" s="27">
        <f t="shared" ref="O651:O705" si="120">ROUND(H651-(H651*$O$6*$F$6),2)</f>
        <v>0</v>
      </c>
      <c r="P651" s="81" t="e">
        <f t="shared" ref="P651:P705" si="121">O651/H651</f>
        <v>#DIV/0!</v>
      </c>
      <c r="Q651" s="27">
        <f t="shared" ref="Q651:Q705" si="122">ROUND((I651-(I651*$Q$6*$F$6)),2)</f>
        <v>0</v>
      </c>
      <c r="R651" s="82" t="e">
        <f t="shared" ref="R651:R705" si="123">Q651/I651</f>
        <v>#DIV/0!</v>
      </c>
    </row>
    <row r="652" spans="1:18" ht="39" customHeight="1" x14ac:dyDescent="0.25">
      <c r="A652" s="176" t="s">
        <v>880</v>
      </c>
      <c r="B652" s="103" t="s">
        <v>881</v>
      </c>
      <c r="C652" s="119" t="s">
        <v>882</v>
      </c>
      <c r="D652" s="115" t="s">
        <v>476</v>
      </c>
      <c r="E652" s="198" t="s">
        <v>1835</v>
      </c>
      <c r="F652" s="170">
        <v>14.005722499520001</v>
      </c>
      <c r="G652" s="27">
        <v>5.69362249952</v>
      </c>
      <c r="H652" s="27">
        <v>8.3121000000000009</v>
      </c>
      <c r="I652" s="27">
        <v>0</v>
      </c>
      <c r="J652" s="114"/>
      <c r="K652" s="28">
        <f t="shared" si="116"/>
        <v>14</v>
      </c>
      <c r="L652" s="81">
        <f t="shared" si="117"/>
        <v>0.9995914170425555</v>
      </c>
      <c r="M652" s="27">
        <f t="shared" si="118"/>
        <v>5.69</v>
      </c>
      <c r="N652" s="81">
        <f t="shared" si="119"/>
        <v>0.9993637619072383</v>
      </c>
      <c r="O652" s="27">
        <f t="shared" si="120"/>
        <v>8.31</v>
      </c>
      <c r="P652" s="81">
        <f t="shared" si="121"/>
        <v>0.99974735626375999</v>
      </c>
      <c r="Q652" s="27">
        <f t="shared" si="122"/>
        <v>0</v>
      </c>
      <c r="R652" s="82" t="e">
        <f t="shared" si="123"/>
        <v>#DIV/0!</v>
      </c>
    </row>
    <row r="653" spans="1:18" ht="39" customHeight="1" x14ac:dyDescent="0.25">
      <c r="A653" s="176" t="s">
        <v>883</v>
      </c>
      <c r="B653" s="103" t="s">
        <v>884</v>
      </c>
      <c r="C653" s="119" t="s">
        <v>885</v>
      </c>
      <c r="D653" s="115" t="s">
        <v>476</v>
      </c>
      <c r="E653" s="198" t="s">
        <v>1835</v>
      </c>
      <c r="F653" s="170">
        <v>27.488422499520002</v>
      </c>
      <c r="G653" s="27">
        <v>5.69362249952</v>
      </c>
      <c r="H653" s="27">
        <v>21.794800000000002</v>
      </c>
      <c r="I653" s="27">
        <v>0</v>
      </c>
      <c r="J653" s="114"/>
      <c r="K653" s="28">
        <f t="shared" si="116"/>
        <v>27.48</v>
      </c>
      <c r="L653" s="81">
        <f t="shared" si="117"/>
        <v>0.99969359829505866</v>
      </c>
      <c r="M653" s="27">
        <f t="shared" si="118"/>
        <v>5.69</v>
      </c>
      <c r="N653" s="81">
        <f t="shared" si="119"/>
        <v>0.9993637619072383</v>
      </c>
      <c r="O653" s="27">
        <f t="shared" si="120"/>
        <v>21.79</v>
      </c>
      <c r="P653" s="81">
        <f t="shared" si="121"/>
        <v>0.99977976398039881</v>
      </c>
      <c r="Q653" s="27">
        <f t="shared" si="122"/>
        <v>0</v>
      </c>
      <c r="R653" s="82" t="e">
        <f t="shared" si="123"/>
        <v>#DIV/0!</v>
      </c>
    </row>
    <row r="654" spans="1:18" ht="33" customHeight="1" x14ac:dyDescent="0.25">
      <c r="A654" s="219" t="s">
        <v>1451</v>
      </c>
      <c r="B654" s="111"/>
      <c r="C654" s="134"/>
      <c r="D654" s="20"/>
      <c r="E654" s="217"/>
      <c r="F654" s="170"/>
      <c r="G654" s="27"/>
      <c r="H654" s="27"/>
      <c r="I654" s="27"/>
      <c r="J654" s="114"/>
      <c r="K654" s="28"/>
      <c r="L654" s="81"/>
      <c r="M654" s="27"/>
      <c r="N654" s="81"/>
      <c r="O654" s="27"/>
      <c r="P654" s="81"/>
      <c r="Q654" s="27"/>
      <c r="R654" s="82"/>
    </row>
    <row r="655" spans="1:18" ht="56.1" customHeight="1" x14ac:dyDescent="0.25">
      <c r="A655" s="176" t="s">
        <v>886</v>
      </c>
      <c r="B655" s="103" t="s">
        <v>749</v>
      </c>
      <c r="C655" s="119" t="s">
        <v>1054</v>
      </c>
      <c r="D655" s="115" t="s">
        <v>476</v>
      </c>
      <c r="E655" s="198" t="s">
        <v>1020</v>
      </c>
      <c r="F655" s="170">
        <v>536.28932151189338</v>
      </c>
      <c r="G655" s="27">
        <v>169.78098817855999</v>
      </c>
      <c r="H655" s="27">
        <v>366.50833333333338</v>
      </c>
      <c r="I655" s="27">
        <v>0</v>
      </c>
      <c r="J655" s="114"/>
      <c r="K655" s="28">
        <f t="shared" si="116"/>
        <v>536.29</v>
      </c>
      <c r="L655" s="81">
        <f t="shared" si="117"/>
        <v>1.0000012651531167</v>
      </c>
      <c r="M655" s="27">
        <f t="shared" si="118"/>
        <v>169.78</v>
      </c>
      <c r="N655" s="81">
        <f t="shared" si="119"/>
        <v>0.99999417968660331</v>
      </c>
      <c r="O655" s="27">
        <f t="shared" si="120"/>
        <v>366.51</v>
      </c>
      <c r="P655" s="81">
        <f t="shared" si="121"/>
        <v>1.0000045474182031</v>
      </c>
      <c r="Q655" s="27">
        <f t="shared" si="122"/>
        <v>0</v>
      </c>
      <c r="R655" s="82" t="e">
        <f t="shared" si="123"/>
        <v>#DIV/0!</v>
      </c>
    </row>
    <row r="656" spans="1:18" ht="56.1" customHeight="1" x14ac:dyDescent="0.25">
      <c r="A656" s="176" t="s">
        <v>887</v>
      </c>
      <c r="B656" s="103" t="s">
        <v>1055</v>
      </c>
      <c r="C656" s="119" t="s">
        <v>1056</v>
      </c>
      <c r="D656" s="115" t="s">
        <v>476</v>
      </c>
      <c r="E656" s="198"/>
      <c r="F656" s="170">
        <v>1404.9226548452268</v>
      </c>
      <c r="G656" s="27">
        <v>169.78098817855999</v>
      </c>
      <c r="H656" s="27">
        <v>1235.1416666666669</v>
      </c>
      <c r="I656" s="27">
        <v>0</v>
      </c>
      <c r="J656" s="114"/>
      <c r="K656" s="28">
        <f t="shared" si="116"/>
        <v>1404.92</v>
      </c>
      <c r="L656" s="81">
        <f t="shared" si="117"/>
        <v>0.99999811032641717</v>
      </c>
      <c r="M656" s="27">
        <f t="shared" si="118"/>
        <v>169.78</v>
      </c>
      <c r="N656" s="81">
        <f t="shared" si="119"/>
        <v>0.99999417968660331</v>
      </c>
      <c r="O656" s="27">
        <f t="shared" si="120"/>
        <v>1235.1400000000001</v>
      </c>
      <c r="P656" s="81">
        <f t="shared" si="121"/>
        <v>0.9999986506271209</v>
      </c>
      <c r="Q656" s="27">
        <f t="shared" si="122"/>
        <v>0</v>
      </c>
      <c r="R656" s="82" t="e">
        <f t="shared" si="123"/>
        <v>#DIV/0!</v>
      </c>
    </row>
    <row r="657" spans="1:18" ht="56.1" customHeight="1" x14ac:dyDescent="0.25">
      <c r="A657" s="176" t="s">
        <v>888</v>
      </c>
      <c r="B657" s="103" t="s">
        <v>1057</v>
      </c>
      <c r="C657" s="119" t="s">
        <v>1058</v>
      </c>
      <c r="D657" s="115" t="s">
        <v>476</v>
      </c>
      <c r="E657" s="198"/>
      <c r="F657" s="170">
        <v>1828.9393215118935</v>
      </c>
      <c r="G657" s="27">
        <v>169.78098817855999</v>
      </c>
      <c r="H657" s="27">
        <v>1659.1583333333335</v>
      </c>
      <c r="I657" s="27">
        <v>0</v>
      </c>
      <c r="J657" s="114"/>
      <c r="K657" s="28">
        <f t="shared" si="116"/>
        <v>1828.94</v>
      </c>
      <c r="L657" s="81">
        <f t="shared" si="117"/>
        <v>1.0000003709735465</v>
      </c>
      <c r="M657" s="27">
        <f t="shared" si="118"/>
        <v>169.78</v>
      </c>
      <c r="N657" s="81">
        <f t="shared" si="119"/>
        <v>0.99999417968660331</v>
      </c>
      <c r="O657" s="27">
        <f t="shared" si="120"/>
        <v>1659.16</v>
      </c>
      <c r="P657" s="81">
        <f t="shared" si="121"/>
        <v>1.0000010045253869</v>
      </c>
      <c r="Q657" s="27">
        <f t="shared" si="122"/>
        <v>0</v>
      </c>
      <c r="R657" s="82" t="e">
        <f t="shared" si="123"/>
        <v>#DIV/0!</v>
      </c>
    </row>
    <row r="658" spans="1:18" ht="56.1" customHeight="1" x14ac:dyDescent="0.25">
      <c r="A658" s="176" t="s">
        <v>889</v>
      </c>
      <c r="B658" s="103" t="s">
        <v>1059</v>
      </c>
      <c r="C658" s="119" t="s">
        <v>1060</v>
      </c>
      <c r="D658" s="115" t="s">
        <v>476</v>
      </c>
      <c r="E658" s="198"/>
      <c r="F658" s="170">
        <v>3950.7393215118936</v>
      </c>
      <c r="G658" s="27">
        <v>169.78098817855999</v>
      </c>
      <c r="H658" s="27">
        <v>3780.9583333333335</v>
      </c>
      <c r="I658" s="27">
        <v>0</v>
      </c>
      <c r="J658" s="114"/>
      <c r="K658" s="28">
        <f t="shared" si="116"/>
        <v>3950.7400000000002</v>
      </c>
      <c r="L658" s="81">
        <f t="shared" si="117"/>
        <v>1.0000001717369968</v>
      </c>
      <c r="M658" s="27">
        <f t="shared" si="118"/>
        <v>169.78</v>
      </c>
      <c r="N658" s="81">
        <f t="shared" si="119"/>
        <v>0.99999417968660331</v>
      </c>
      <c r="O658" s="27">
        <f t="shared" si="120"/>
        <v>3780.96</v>
      </c>
      <c r="P658" s="81">
        <f t="shared" si="121"/>
        <v>1.0000004408053513</v>
      </c>
      <c r="Q658" s="27">
        <f t="shared" si="122"/>
        <v>0</v>
      </c>
      <c r="R658" s="82" t="e">
        <f t="shared" si="123"/>
        <v>#DIV/0!</v>
      </c>
    </row>
    <row r="659" spans="1:18" ht="56.1" customHeight="1" x14ac:dyDescent="0.25">
      <c r="A659" s="176" t="s">
        <v>890</v>
      </c>
      <c r="B659" s="103" t="s">
        <v>1061</v>
      </c>
      <c r="C659" s="119" t="s">
        <v>1062</v>
      </c>
      <c r="D659" s="115" t="s">
        <v>476</v>
      </c>
      <c r="E659" s="198"/>
      <c r="F659" s="170">
        <v>4410.8059881785603</v>
      </c>
      <c r="G659" s="27">
        <v>169.78098817855999</v>
      </c>
      <c r="H659" s="27">
        <v>4241.0250000000005</v>
      </c>
      <c r="I659" s="27">
        <v>0</v>
      </c>
      <c r="J659" s="114"/>
      <c r="K659" s="28">
        <f t="shared" si="116"/>
        <v>4410.8099999999995</v>
      </c>
      <c r="L659" s="81">
        <f t="shared" si="117"/>
        <v>1.0000009095438454</v>
      </c>
      <c r="M659" s="27">
        <f t="shared" si="118"/>
        <v>169.78</v>
      </c>
      <c r="N659" s="81">
        <f t="shared" si="119"/>
        <v>0.99999417968660331</v>
      </c>
      <c r="O659" s="27">
        <f t="shared" si="120"/>
        <v>4241.03</v>
      </c>
      <c r="P659" s="81">
        <f t="shared" si="121"/>
        <v>1.0000011789602747</v>
      </c>
      <c r="Q659" s="27">
        <f t="shared" si="122"/>
        <v>0</v>
      </c>
      <c r="R659" s="82" t="e">
        <f t="shared" si="123"/>
        <v>#DIV/0!</v>
      </c>
    </row>
    <row r="660" spans="1:18" ht="56.1" customHeight="1" x14ac:dyDescent="0.25">
      <c r="A660" s="176" t="s">
        <v>891</v>
      </c>
      <c r="B660" s="103" t="s">
        <v>892</v>
      </c>
      <c r="C660" s="119" t="s">
        <v>893</v>
      </c>
      <c r="D660" s="115" t="s">
        <v>476</v>
      </c>
      <c r="E660" s="198"/>
      <c r="F660" s="170">
        <v>4946.129160553387</v>
      </c>
      <c r="G660" s="27">
        <v>371.21249388671998</v>
      </c>
      <c r="H660" s="27">
        <v>4574.916666666667</v>
      </c>
      <c r="I660" s="27">
        <v>0</v>
      </c>
      <c r="J660" s="114"/>
      <c r="K660" s="28">
        <f t="shared" si="116"/>
        <v>4946.13</v>
      </c>
      <c r="L660" s="81">
        <f t="shared" si="117"/>
        <v>1.0000001697178917</v>
      </c>
      <c r="M660" s="27">
        <f t="shared" si="118"/>
        <v>371.21</v>
      </c>
      <c r="N660" s="81">
        <f t="shared" si="119"/>
        <v>0.99999328178129487</v>
      </c>
      <c r="O660" s="27">
        <f t="shared" si="120"/>
        <v>4574.92</v>
      </c>
      <c r="P660" s="81">
        <f t="shared" si="121"/>
        <v>1.0000007286107215</v>
      </c>
      <c r="Q660" s="27">
        <f t="shared" si="122"/>
        <v>0</v>
      </c>
      <c r="R660" s="82" t="e">
        <f t="shared" si="123"/>
        <v>#DIV/0!</v>
      </c>
    </row>
    <row r="661" spans="1:18" ht="56.1" customHeight="1" x14ac:dyDescent="0.25">
      <c r="A661" s="176" t="s">
        <v>894</v>
      </c>
      <c r="B661" s="103" t="s">
        <v>895</v>
      </c>
      <c r="C661" s="119" t="s">
        <v>896</v>
      </c>
      <c r="D661" s="115" t="s">
        <v>476</v>
      </c>
      <c r="E661" s="198"/>
      <c r="F661" s="170">
        <v>11933.248604997832</v>
      </c>
      <c r="G661" s="27">
        <v>371.21249388671998</v>
      </c>
      <c r="H661" s="27">
        <v>11562.036111111112</v>
      </c>
      <c r="I661" s="27">
        <v>0</v>
      </c>
      <c r="J661" s="114"/>
      <c r="K661" s="28">
        <f t="shared" si="116"/>
        <v>11933.25</v>
      </c>
      <c r="L661" s="81">
        <f t="shared" si="117"/>
        <v>1.0000001169004531</v>
      </c>
      <c r="M661" s="27">
        <f t="shared" si="118"/>
        <v>371.21</v>
      </c>
      <c r="N661" s="81">
        <f t="shared" si="119"/>
        <v>0.99999328178129487</v>
      </c>
      <c r="O661" s="27">
        <f t="shared" si="120"/>
        <v>11562.04</v>
      </c>
      <c r="P661" s="81">
        <f t="shared" si="121"/>
        <v>1.0000003363498307</v>
      </c>
      <c r="Q661" s="27">
        <f t="shared" si="122"/>
        <v>0</v>
      </c>
      <c r="R661" s="82" t="e">
        <f t="shared" si="123"/>
        <v>#DIV/0!</v>
      </c>
    </row>
    <row r="662" spans="1:18" ht="72" customHeight="1" x14ac:dyDescent="0.25">
      <c r="A662" s="176" t="s">
        <v>1436</v>
      </c>
      <c r="B662" s="103" t="s">
        <v>897</v>
      </c>
      <c r="C662" s="119" t="s">
        <v>1491</v>
      </c>
      <c r="D662" s="115" t="s">
        <v>476</v>
      </c>
      <c r="E662" s="198" t="s">
        <v>1020</v>
      </c>
      <c r="F662" s="170">
        <v>503.6097101762133</v>
      </c>
      <c r="G662" s="27">
        <v>142.45737684288</v>
      </c>
      <c r="H662" s="27">
        <v>361.15233333333333</v>
      </c>
      <c r="I662" s="27">
        <v>0</v>
      </c>
      <c r="J662" s="114"/>
      <c r="K662" s="28">
        <f t="shared" si="116"/>
        <v>503.61</v>
      </c>
      <c r="L662" s="81">
        <f t="shared" si="117"/>
        <v>1.0000005754928487</v>
      </c>
      <c r="M662" s="27">
        <f t="shared" si="118"/>
        <v>142.46</v>
      </c>
      <c r="N662" s="81">
        <f t="shared" si="119"/>
        <v>1.0000184136278383</v>
      </c>
      <c r="O662" s="27">
        <f t="shared" si="120"/>
        <v>361.15</v>
      </c>
      <c r="P662" s="81">
        <f t="shared" si="121"/>
        <v>0.99999353919906364</v>
      </c>
      <c r="Q662" s="27">
        <f t="shared" si="122"/>
        <v>0</v>
      </c>
      <c r="R662" s="82" t="e">
        <f t="shared" si="123"/>
        <v>#DIV/0!</v>
      </c>
    </row>
    <row r="663" spans="1:18" ht="56.1" customHeight="1" x14ac:dyDescent="0.25">
      <c r="A663" s="176" t="s">
        <v>1437</v>
      </c>
      <c r="B663" s="103" t="s">
        <v>898</v>
      </c>
      <c r="C663" s="119" t="s">
        <v>899</v>
      </c>
      <c r="D663" s="115" t="s">
        <v>476</v>
      </c>
      <c r="E663" s="198" t="s">
        <v>1020</v>
      </c>
      <c r="F663" s="170">
        <v>776.76571017621336</v>
      </c>
      <c r="G663" s="27">
        <v>142.45737684288</v>
      </c>
      <c r="H663" s="27">
        <v>634.30833333333339</v>
      </c>
      <c r="I663" s="27">
        <v>0</v>
      </c>
      <c r="J663" s="114"/>
      <c r="K663" s="28">
        <f t="shared" si="116"/>
        <v>776.77</v>
      </c>
      <c r="L663" s="81">
        <f t="shared" si="117"/>
        <v>1.0000055226739935</v>
      </c>
      <c r="M663" s="27">
        <f t="shared" si="118"/>
        <v>142.46</v>
      </c>
      <c r="N663" s="81">
        <f t="shared" si="119"/>
        <v>1.0000184136278383</v>
      </c>
      <c r="O663" s="27">
        <f t="shared" si="120"/>
        <v>634.30999999999995</v>
      </c>
      <c r="P663" s="81">
        <f t="shared" si="121"/>
        <v>1.0000026275339278</v>
      </c>
      <c r="Q663" s="27">
        <f t="shared" si="122"/>
        <v>0</v>
      </c>
      <c r="R663" s="82" t="e">
        <f t="shared" si="123"/>
        <v>#DIV/0!</v>
      </c>
    </row>
    <row r="664" spans="1:18" ht="56.1" customHeight="1" x14ac:dyDescent="0.25">
      <c r="A664" s="176" t="s">
        <v>1438</v>
      </c>
      <c r="B664" s="103" t="s">
        <v>900</v>
      </c>
      <c r="C664" s="119" t="s">
        <v>901</v>
      </c>
      <c r="D664" s="115" t="s">
        <v>476</v>
      </c>
      <c r="E664" s="198" t="s">
        <v>1020</v>
      </c>
      <c r="F664" s="170">
        <v>708.09904350954673</v>
      </c>
      <c r="G664" s="27">
        <v>142.45737684288</v>
      </c>
      <c r="H664" s="27">
        <v>565.64166666666677</v>
      </c>
      <c r="I664" s="27">
        <v>0</v>
      </c>
      <c r="J664" s="114"/>
      <c r="K664" s="28">
        <f t="shared" si="116"/>
        <v>708.1</v>
      </c>
      <c r="L664" s="81">
        <f t="shared" si="117"/>
        <v>1.0000013507862524</v>
      </c>
      <c r="M664" s="27">
        <f t="shared" si="118"/>
        <v>142.46</v>
      </c>
      <c r="N664" s="81">
        <f t="shared" si="119"/>
        <v>1.0000184136278383</v>
      </c>
      <c r="O664" s="27">
        <f t="shared" si="120"/>
        <v>565.64</v>
      </c>
      <c r="P664" s="81">
        <f t="shared" si="121"/>
        <v>0.99999705349381951</v>
      </c>
      <c r="Q664" s="27">
        <f t="shared" si="122"/>
        <v>0</v>
      </c>
      <c r="R664" s="82" t="e">
        <f t="shared" si="123"/>
        <v>#DIV/0!</v>
      </c>
    </row>
    <row r="665" spans="1:18" ht="39" customHeight="1" x14ac:dyDescent="0.25">
      <c r="A665" s="176" t="s">
        <v>902</v>
      </c>
      <c r="B665" s="103" t="s">
        <v>1836</v>
      </c>
      <c r="C665" s="119" t="s">
        <v>1439</v>
      </c>
      <c r="D665" s="115" t="s">
        <v>476</v>
      </c>
      <c r="E665" s="198"/>
      <c r="F665" s="170">
        <v>8.6762097600000008</v>
      </c>
      <c r="G665" s="27">
        <v>8.6762097600000008</v>
      </c>
      <c r="H665" s="27">
        <v>0</v>
      </c>
      <c r="I665" s="27">
        <v>0</v>
      </c>
      <c r="J665" s="114"/>
      <c r="K665" s="28">
        <f t="shared" si="116"/>
        <v>8.68</v>
      </c>
      <c r="L665" s="81">
        <f t="shared" si="117"/>
        <v>1.0004368543528619</v>
      </c>
      <c r="M665" s="27">
        <f t="shared" si="118"/>
        <v>8.68</v>
      </c>
      <c r="N665" s="81">
        <f t="shared" si="119"/>
        <v>1.0004368543528619</v>
      </c>
      <c r="O665" s="27">
        <f t="shared" si="120"/>
        <v>0</v>
      </c>
      <c r="P665" s="81" t="e">
        <f t="shared" si="121"/>
        <v>#DIV/0!</v>
      </c>
      <c r="Q665" s="27">
        <f t="shared" si="122"/>
        <v>0</v>
      </c>
      <c r="R665" s="82" t="e">
        <f t="shared" si="123"/>
        <v>#DIV/0!</v>
      </c>
    </row>
    <row r="666" spans="1:18" ht="39" customHeight="1" x14ac:dyDescent="0.25">
      <c r="A666" s="176" t="s">
        <v>903</v>
      </c>
      <c r="B666" s="103" t="s">
        <v>632</v>
      </c>
      <c r="C666" s="119" t="s">
        <v>904</v>
      </c>
      <c r="D666" s="115" t="s">
        <v>476</v>
      </c>
      <c r="E666" s="198" t="s">
        <v>1020</v>
      </c>
      <c r="F666" s="170">
        <v>295.93814357112888</v>
      </c>
      <c r="G666" s="27">
        <v>118.72950468224001</v>
      </c>
      <c r="H666" s="27">
        <v>177.20863888888888</v>
      </c>
      <c r="I666" s="27">
        <v>0</v>
      </c>
      <c r="J666" s="114"/>
      <c r="K666" s="28">
        <f t="shared" si="116"/>
        <v>295.94</v>
      </c>
      <c r="L666" s="81">
        <f t="shared" si="117"/>
        <v>1.0000062730300621</v>
      </c>
      <c r="M666" s="27">
        <f t="shared" si="118"/>
        <v>118.73</v>
      </c>
      <c r="N666" s="81">
        <f t="shared" si="119"/>
        <v>1.0000041718169492</v>
      </c>
      <c r="O666" s="27">
        <f t="shared" si="120"/>
        <v>177.21</v>
      </c>
      <c r="P666" s="81">
        <f t="shared" si="121"/>
        <v>1.0000076808394875</v>
      </c>
      <c r="Q666" s="27">
        <f t="shared" si="122"/>
        <v>0</v>
      </c>
      <c r="R666" s="82" t="e">
        <f t="shared" si="123"/>
        <v>#DIV/0!</v>
      </c>
    </row>
    <row r="667" spans="1:18" ht="39" customHeight="1" x14ac:dyDescent="0.25">
      <c r="A667" s="176" t="s">
        <v>905</v>
      </c>
      <c r="B667" s="237" t="s">
        <v>747</v>
      </c>
      <c r="C667" s="238" t="s">
        <v>1608</v>
      </c>
      <c r="D667" s="115" t="s">
        <v>476</v>
      </c>
      <c r="E667" s="198" t="s">
        <v>1020</v>
      </c>
      <c r="F667" s="170">
        <v>3393.3937554309691</v>
      </c>
      <c r="G667" s="27">
        <v>239.56236654207999</v>
      </c>
      <c r="H667" s="27">
        <v>3153.8313888888893</v>
      </c>
      <c r="I667" s="27">
        <v>0</v>
      </c>
      <c r="J667" s="114"/>
      <c r="K667" s="28">
        <f t="shared" si="116"/>
        <v>3393.39</v>
      </c>
      <c r="L667" s="81">
        <f t="shared" si="117"/>
        <v>0.99999889331116876</v>
      </c>
      <c r="M667" s="27">
        <f t="shared" si="118"/>
        <v>239.56</v>
      </c>
      <c r="N667" s="81">
        <f t="shared" si="119"/>
        <v>0.9999901213946325</v>
      </c>
      <c r="O667" s="27">
        <f t="shared" si="120"/>
        <v>3153.83</v>
      </c>
      <c r="P667" s="81">
        <f t="shared" si="121"/>
        <v>0.99999955961853437</v>
      </c>
      <c r="Q667" s="27">
        <f t="shared" si="122"/>
        <v>0</v>
      </c>
      <c r="R667" s="82" t="e">
        <f t="shared" si="123"/>
        <v>#DIV/0!</v>
      </c>
    </row>
    <row r="668" spans="1:18" ht="39" customHeight="1" x14ac:dyDescent="0.25">
      <c r="A668" s="176" t="s">
        <v>906</v>
      </c>
      <c r="B668" s="103" t="s">
        <v>907</v>
      </c>
      <c r="C668" s="119" t="s">
        <v>908</v>
      </c>
      <c r="D668" s="115" t="s">
        <v>476</v>
      </c>
      <c r="E668" s="198" t="s">
        <v>1020</v>
      </c>
      <c r="F668" s="170">
        <v>2072.0965330801068</v>
      </c>
      <c r="G668" s="27">
        <v>87.629866413439998</v>
      </c>
      <c r="H668" s="27">
        <v>1984.4666666666667</v>
      </c>
      <c r="I668" s="27">
        <v>0</v>
      </c>
      <c r="J668" s="114"/>
      <c r="K668" s="28">
        <f t="shared" si="116"/>
        <v>2072.1</v>
      </c>
      <c r="L668" s="81">
        <f t="shared" si="117"/>
        <v>1.0000016731459358</v>
      </c>
      <c r="M668" s="27">
        <f t="shared" si="118"/>
        <v>87.63</v>
      </c>
      <c r="N668" s="81">
        <f t="shared" si="119"/>
        <v>1.0000015244409863</v>
      </c>
      <c r="O668" s="27">
        <f t="shared" si="120"/>
        <v>1984.47</v>
      </c>
      <c r="P668" s="81">
        <f t="shared" si="121"/>
        <v>1.0000016797124331</v>
      </c>
      <c r="Q668" s="27">
        <f t="shared" si="122"/>
        <v>0</v>
      </c>
      <c r="R668" s="82" t="e">
        <f t="shared" si="123"/>
        <v>#DIV/0!</v>
      </c>
    </row>
    <row r="669" spans="1:18" ht="33" customHeight="1" x14ac:dyDescent="0.25">
      <c r="A669" s="219" t="s">
        <v>1452</v>
      </c>
      <c r="B669" s="111"/>
      <c r="C669" s="134"/>
      <c r="D669" s="20"/>
      <c r="E669" s="220"/>
      <c r="F669" s="170"/>
      <c r="G669" s="27"/>
      <c r="H669" s="27"/>
      <c r="I669" s="27"/>
      <c r="J669" s="114"/>
      <c r="K669" s="28"/>
      <c r="L669" s="81"/>
      <c r="M669" s="27"/>
      <c r="N669" s="81"/>
      <c r="O669" s="27"/>
      <c r="P669" s="81"/>
      <c r="Q669" s="27"/>
      <c r="R669" s="82"/>
    </row>
    <row r="670" spans="1:18" ht="56.1" customHeight="1" x14ac:dyDescent="0.25">
      <c r="A670" s="176" t="s">
        <v>909</v>
      </c>
      <c r="B670" s="103" t="s">
        <v>910</v>
      </c>
      <c r="C670" s="119" t="s">
        <v>1445</v>
      </c>
      <c r="D670" s="115" t="s">
        <v>476</v>
      </c>
      <c r="E670" s="198" t="s">
        <v>1837</v>
      </c>
      <c r="F670" s="170">
        <v>3536.3146698243609</v>
      </c>
      <c r="G670" s="27">
        <v>1132.6637531576937</v>
      </c>
      <c r="H670" s="27">
        <v>2403.6509166666669</v>
      </c>
      <c r="I670" s="27">
        <v>0</v>
      </c>
      <c r="J670" s="114"/>
      <c r="K670" s="28">
        <f t="shared" si="116"/>
        <v>3536.3100000000004</v>
      </c>
      <c r="L670" s="81">
        <f t="shared" si="117"/>
        <v>0.9999986794658291</v>
      </c>
      <c r="M670" s="27">
        <f t="shared" si="118"/>
        <v>1132.6600000000001</v>
      </c>
      <c r="N670" s="81">
        <f t="shared" si="119"/>
        <v>0.99999668643259476</v>
      </c>
      <c r="O670" s="27">
        <f t="shared" si="120"/>
        <v>2403.65</v>
      </c>
      <c r="P670" s="81">
        <f t="shared" si="121"/>
        <v>0.99999961863569264</v>
      </c>
      <c r="Q670" s="27">
        <f t="shared" si="122"/>
        <v>0</v>
      </c>
      <c r="R670" s="82" t="e">
        <f t="shared" si="123"/>
        <v>#DIV/0!</v>
      </c>
    </row>
    <row r="671" spans="1:18" ht="56.1" customHeight="1" x14ac:dyDescent="0.25">
      <c r="A671" s="176" t="s">
        <v>911</v>
      </c>
      <c r="B671" s="103" t="s">
        <v>912</v>
      </c>
      <c r="C671" s="119" t="s">
        <v>1444</v>
      </c>
      <c r="D671" s="115" t="s">
        <v>476</v>
      </c>
      <c r="E671" s="198" t="s">
        <v>1837</v>
      </c>
      <c r="F671" s="170">
        <v>5991.8289210874336</v>
      </c>
      <c r="G671" s="27">
        <v>1585.7292544207669</v>
      </c>
      <c r="H671" s="27">
        <v>4406.099666666667</v>
      </c>
      <c r="I671" s="27">
        <v>0</v>
      </c>
      <c r="J671" s="114"/>
      <c r="K671" s="28">
        <f t="shared" si="116"/>
        <v>5991.83</v>
      </c>
      <c r="L671" s="81">
        <f t="shared" si="117"/>
        <v>1.0000001800639806</v>
      </c>
      <c r="M671" s="27">
        <f t="shared" si="118"/>
        <v>1585.73</v>
      </c>
      <c r="N671" s="81">
        <f t="shared" si="119"/>
        <v>1.0000004701806635</v>
      </c>
      <c r="O671" s="27">
        <f t="shared" si="120"/>
        <v>4406.1000000000004</v>
      </c>
      <c r="P671" s="81">
        <f t="shared" si="121"/>
        <v>1.0000000756526994</v>
      </c>
      <c r="Q671" s="27">
        <f t="shared" si="122"/>
        <v>0</v>
      </c>
      <c r="R671" s="82" t="e">
        <f t="shared" si="123"/>
        <v>#DIV/0!</v>
      </c>
    </row>
    <row r="672" spans="1:18" ht="128.25" customHeight="1" x14ac:dyDescent="0.25">
      <c r="A672" s="176" t="s">
        <v>913</v>
      </c>
      <c r="B672" s="103" t="s">
        <v>914</v>
      </c>
      <c r="C672" s="119" t="s">
        <v>1440</v>
      </c>
      <c r="D672" s="115" t="s">
        <v>915</v>
      </c>
      <c r="E672" s="198" t="s">
        <v>1838</v>
      </c>
      <c r="F672" s="170">
        <v>1733.9303244800001</v>
      </c>
      <c r="G672" s="27">
        <v>1733.9303244800001</v>
      </c>
      <c r="H672" s="27">
        <v>0</v>
      </c>
      <c r="I672" s="27">
        <v>0</v>
      </c>
      <c r="J672" s="114"/>
      <c r="K672" s="28">
        <f t="shared" si="116"/>
        <v>1733.93</v>
      </c>
      <c r="L672" s="81">
        <f t="shared" si="117"/>
        <v>0.99999981286445283</v>
      </c>
      <c r="M672" s="27">
        <f t="shared" si="118"/>
        <v>1733.93</v>
      </c>
      <c r="N672" s="81">
        <f t="shared" si="119"/>
        <v>0.99999981286445283</v>
      </c>
      <c r="O672" s="27">
        <f t="shared" si="120"/>
        <v>0</v>
      </c>
      <c r="P672" s="81" t="e">
        <f t="shared" si="121"/>
        <v>#DIV/0!</v>
      </c>
      <c r="Q672" s="27">
        <f t="shared" si="122"/>
        <v>0</v>
      </c>
      <c r="R672" s="82" t="e">
        <f t="shared" si="123"/>
        <v>#DIV/0!</v>
      </c>
    </row>
    <row r="673" spans="1:18" ht="39" customHeight="1" x14ac:dyDescent="0.25">
      <c r="A673" s="176" t="s">
        <v>916</v>
      </c>
      <c r="B673" s="103" t="s">
        <v>917</v>
      </c>
      <c r="C673" s="119" t="s">
        <v>1839</v>
      </c>
      <c r="D673" s="115" t="s">
        <v>1840</v>
      </c>
      <c r="E673" s="198" t="s">
        <v>1020</v>
      </c>
      <c r="F673" s="170">
        <v>11.031561011199999</v>
      </c>
      <c r="G673" s="27">
        <v>11.031561011199999</v>
      </c>
      <c r="H673" s="27">
        <v>0</v>
      </c>
      <c r="I673" s="27">
        <v>0</v>
      </c>
      <c r="J673" s="114"/>
      <c r="K673" s="28">
        <f t="shared" si="116"/>
        <v>11.03</v>
      </c>
      <c r="L673" s="81">
        <f t="shared" si="117"/>
        <v>0.99985849589206688</v>
      </c>
      <c r="M673" s="27">
        <f t="shared" si="118"/>
        <v>11.03</v>
      </c>
      <c r="N673" s="81">
        <f t="shared" si="119"/>
        <v>0.99985849589206688</v>
      </c>
      <c r="O673" s="27">
        <f t="shared" si="120"/>
        <v>0</v>
      </c>
      <c r="P673" s="81" t="e">
        <f t="shared" si="121"/>
        <v>#DIV/0!</v>
      </c>
      <c r="Q673" s="27">
        <f t="shared" si="122"/>
        <v>0</v>
      </c>
      <c r="R673" s="82" t="e">
        <f t="shared" si="123"/>
        <v>#DIV/0!</v>
      </c>
    </row>
    <row r="674" spans="1:18" ht="39" customHeight="1" x14ac:dyDescent="0.25">
      <c r="A674" s="176" t="s">
        <v>918</v>
      </c>
      <c r="B674" s="103" t="s">
        <v>919</v>
      </c>
      <c r="C674" s="119" t="s">
        <v>920</v>
      </c>
      <c r="D674" s="115" t="s">
        <v>476</v>
      </c>
      <c r="E674" s="198" t="s">
        <v>1020</v>
      </c>
      <c r="F674" s="170">
        <v>116.57075998720001</v>
      </c>
      <c r="G674" s="27">
        <v>40.800004787200002</v>
      </c>
      <c r="H674" s="27">
        <v>75.770755200000011</v>
      </c>
      <c r="I674" s="27">
        <v>0</v>
      </c>
      <c r="J674" s="114"/>
      <c r="K674" s="28">
        <f t="shared" si="116"/>
        <v>116.57</v>
      </c>
      <c r="L674" s="81">
        <f t="shared" si="117"/>
        <v>0.99999348046456848</v>
      </c>
      <c r="M674" s="27">
        <f t="shared" si="118"/>
        <v>40.799999999999997</v>
      </c>
      <c r="N674" s="81">
        <f t="shared" si="119"/>
        <v>0.99999988266668027</v>
      </c>
      <c r="O674" s="27">
        <f t="shared" si="120"/>
        <v>75.77</v>
      </c>
      <c r="P674" s="81">
        <f t="shared" si="121"/>
        <v>0.99999003309392887</v>
      </c>
      <c r="Q674" s="27">
        <f t="shared" si="122"/>
        <v>0</v>
      </c>
      <c r="R674" s="82" t="e">
        <f t="shared" si="123"/>
        <v>#DIV/0!</v>
      </c>
    </row>
    <row r="675" spans="1:18" ht="56.1" customHeight="1" x14ac:dyDescent="0.25">
      <c r="A675" s="176" t="s">
        <v>921</v>
      </c>
      <c r="B675" s="103" t="s">
        <v>922</v>
      </c>
      <c r="C675" s="119" t="s">
        <v>1841</v>
      </c>
      <c r="D675" s="115" t="s">
        <v>476</v>
      </c>
      <c r="E675" s="198" t="s">
        <v>1020</v>
      </c>
      <c r="F675" s="170">
        <v>2.2342004927999999</v>
      </c>
      <c r="G675" s="27">
        <v>2.0591004927999998</v>
      </c>
      <c r="H675" s="27">
        <v>0.17510000000000001</v>
      </c>
      <c r="I675" s="27">
        <v>0</v>
      </c>
      <c r="J675" s="114"/>
      <c r="K675" s="28">
        <f t="shared" si="116"/>
        <v>2.2400000000000002</v>
      </c>
      <c r="L675" s="81">
        <f t="shared" si="117"/>
        <v>1.0025957863757931</v>
      </c>
      <c r="M675" s="27">
        <f t="shared" si="118"/>
        <v>2.06</v>
      </c>
      <c r="N675" s="81">
        <f t="shared" si="119"/>
        <v>1.0004368447305731</v>
      </c>
      <c r="O675" s="27">
        <f t="shared" si="120"/>
        <v>0.18</v>
      </c>
      <c r="P675" s="81">
        <f t="shared" si="121"/>
        <v>1.0279840091376355</v>
      </c>
      <c r="Q675" s="27">
        <f t="shared" si="122"/>
        <v>0</v>
      </c>
      <c r="R675" s="82" t="e">
        <f t="shared" si="123"/>
        <v>#DIV/0!</v>
      </c>
    </row>
    <row r="676" spans="1:18" ht="56.1" customHeight="1" x14ac:dyDescent="0.25">
      <c r="A676" s="176" t="s">
        <v>923</v>
      </c>
      <c r="B676" s="103" t="s">
        <v>924</v>
      </c>
      <c r="C676" s="119" t="s">
        <v>1441</v>
      </c>
      <c r="D676" s="115" t="s">
        <v>476</v>
      </c>
      <c r="E676" s="198" t="s">
        <v>1020</v>
      </c>
      <c r="F676" s="170">
        <v>41.256959999999999</v>
      </c>
      <c r="G676" s="27">
        <v>41.256959999999999</v>
      </c>
      <c r="H676" s="27">
        <v>0</v>
      </c>
      <c r="I676" s="27">
        <v>0</v>
      </c>
      <c r="J676" s="114"/>
      <c r="K676" s="28">
        <f t="shared" si="116"/>
        <v>41.26</v>
      </c>
      <c r="L676" s="81">
        <f t="shared" si="117"/>
        <v>1.0000736845371059</v>
      </c>
      <c r="M676" s="27">
        <f t="shared" si="118"/>
        <v>41.26</v>
      </c>
      <c r="N676" s="81">
        <f t="shared" si="119"/>
        <v>1.0000736845371059</v>
      </c>
      <c r="O676" s="27">
        <f t="shared" si="120"/>
        <v>0</v>
      </c>
      <c r="P676" s="81" t="e">
        <f t="shared" si="121"/>
        <v>#DIV/0!</v>
      </c>
      <c r="Q676" s="27">
        <f t="shared" si="122"/>
        <v>0</v>
      </c>
      <c r="R676" s="82" t="e">
        <f t="shared" si="123"/>
        <v>#DIV/0!</v>
      </c>
    </row>
    <row r="677" spans="1:18" ht="33" customHeight="1" x14ac:dyDescent="0.25">
      <c r="A677" s="226" t="s">
        <v>925</v>
      </c>
      <c r="B677" s="111"/>
      <c r="C677" s="134"/>
      <c r="D677" s="20"/>
      <c r="E677" s="220"/>
      <c r="F677" s="170"/>
      <c r="G677" s="27"/>
      <c r="H677" s="27"/>
      <c r="I677" s="27"/>
      <c r="J677" s="114"/>
      <c r="K677" s="28"/>
      <c r="L677" s="81"/>
      <c r="M677" s="27"/>
      <c r="N677" s="81"/>
      <c r="O677" s="27"/>
      <c r="P677" s="81"/>
      <c r="Q677" s="27"/>
      <c r="R677" s="82"/>
    </row>
    <row r="678" spans="1:18" ht="56.1" customHeight="1" x14ac:dyDescent="0.25">
      <c r="A678" s="176" t="s">
        <v>926</v>
      </c>
      <c r="B678" s="103" t="s">
        <v>1842</v>
      </c>
      <c r="C678" s="119" t="s">
        <v>1530</v>
      </c>
      <c r="D678" s="115" t="s">
        <v>1063</v>
      </c>
      <c r="E678" s="198" t="s">
        <v>1020</v>
      </c>
      <c r="F678" s="170">
        <v>141.72388052480002</v>
      </c>
      <c r="G678" s="27">
        <v>141.72388052480002</v>
      </c>
      <c r="H678" s="27">
        <v>0</v>
      </c>
      <c r="I678" s="27">
        <v>0</v>
      </c>
      <c r="J678" s="114"/>
      <c r="K678" s="28">
        <f t="shared" si="116"/>
        <v>141.72</v>
      </c>
      <c r="L678" s="81">
        <f t="shared" si="117"/>
        <v>0.99997261911834723</v>
      </c>
      <c r="M678" s="27">
        <f t="shared" si="118"/>
        <v>141.72</v>
      </c>
      <c r="N678" s="81">
        <f t="shared" si="119"/>
        <v>0.99997261911834723</v>
      </c>
      <c r="O678" s="27">
        <f t="shared" si="120"/>
        <v>0</v>
      </c>
      <c r="P678" s="81" t="e">
        <f t="shared" si="121"/>
        <v>#DIV/0!</v>
      </c>
      <c r="Q678" s="27">
        <f t="shared" si="122"/>
        <v>0</v>
      </c>
      <c r="R678" s="82" t="e">
        <f t="shared" si="123"/>
        <v>#DIV/0!</v>
      </c>
    </row>
    <row r="679" spans="1:18" ht="72" customHeight="1" x14ac:dyDescent="0.25">
      <c r="A679" s="176" t="s">
        <v>927</v>
      </c>
      <c r="B679" s="103" t="s">
        <v>1609</v>
      </c>
      <c r="C679" s="119" t="s">
        <v>1843</v>
      </c>
      <c r="D679" s="115" t="s">
        <v>928</v>
      </c>
      <c r="E679" s="198" t="s">
        <v>1020</v>
      </c>
      <c r="F679" s="170">
        <v>269.58377221120003</v>
      </c>
      <c r="G679" s="27">
        <v>269.58377221120003</v>
      </c>
      <c r="H679" s="27">
        <v>0</v>
      </c>
      <c r="I679" s="27">
        <v>0</v>
      </c>
      <c r="J679" s="114"/>
      <c r="K679" s="28">
        <f t="shared" si="116"/>
        <v>269.58</v>
      </c>
      <c r="L679" s="81">
        <f t="shared" si="117"/>
        <v>0.99998600727644282</v>
      </c>
      <c r="M679" s="27">
        <f t="shared" si="118"/>
        <v>269.58</v>
      </c>
      <c r="N679" s="81">
        <f t="shared" si="119"/>
        <v>0.99998600727644282</v>
      </c>
      <c r="O679" s="27">
        <f t="shared" si="120"/>
        <v>0</v>
      </c>
      <c r="P679" s="81" t="e">
        <f t="shared" si="121"/>
        <v>#DIV/0!</v>
      </c>
      <c r="Q679" s="27">
        <f t="shared" si="122"/>
        <v>0</v>
      </c>
      <c r="R679" s="82" t="e">
        <f t="shared" si="123"/>
        <v>#DIV/0!</v>
      </c>
    </row>
    <row r="680" spans="1:18" ht="33" customHeight="1" x14ac:dyDescent="0.25">
      <c r="A680" s="219" t="s">
        <v>803</v>
      </c>
      <c r="B680" s="111"/>
      <c r="C680" s="134"/>
      <c r="D680" s="20"/>
      <c r="E680" s="220"/>
      <c r="F680" s="170"/>
      <c r="G680" s="27"/>
      <c r="H680" s="27"/>
      <c r="I680" s="27"/>
      <c r="J680" s="114"/>
      <c r="K680" s="28"/>
      <c r="L680" s="81"/>
      <c r="M680" s="27"/>
      <c r="N680" s="81"/>
      <c r="O680" s="27"/>
      <c r="P680" s="81"/>
      <c r="Q680" s="27"/>
      <c r="R680" s="82"/>
    </row>
    <row r="681" spans="1:18" ht="72" customHeight="1" x14ac:dyDescent="0.25">
      <c r="A681" s="176" t="s">
        <v>929</v>
      </c>
      <c r="B681" s="103" t="s">
        <v>930</v>
      </c>
      <c r="C681" s="119" t="s">
        <v>931</v>
      </c>
      <c r="D681" s="115" t="s">
        <v>476</v>
      </c>
      <c r="E681" s="198" t="s">
        <v>1022</v>
      </c>
      <c r="F681" s="170">
        <v>913.8478309013334</v>
      </c>
      <c r="G681" s="27">
        <v>853.63574756800006</v>
      </c>
      <c r="H681" s="27">
        <v>60.212083333333339</v>
      </c>
      <c r="I681" s="27">
        <v>0</v>
      </c>
      <c r="J681" s="114"/>
      <c r="K681" s="28">
        <f t="shared" si="116"/>
        <v>913.85</v>
      </c>
      <c r="L681" s="81">
        <f t="shared" si="117"/>
        <v>1.0000023735884611</v>
      </c>
      <c r="M681" s="27">
        <f t="shared" si="118"/>
        <v>853.64</v>
      </c>
      <c r="N681" s="81">
        <f t="shared" si="119"/>
        <v>1.000004981553329</v>
      </c>
      <c r="O681" s="27">
        <f t="shared" si="120"/>
        <v>60.21</v>
      </c>
      <c r="P681" s="81">
        <f t="shared" si="121"/>
        <v>0.99996540007888768</v>
      </c>
      <c r="Q681" s="27">
        <f t="shared" si="122"/>
        <v>0</v>
      </c>
      <c r="R681" s="82" t="e">
        <f t="shared" si="123"/>
        <v>#DIV/0!</v>
      </c>
    </row>
    <row r="682" spans="1:18" ht="72" customHeight="1" x14ac:dyDescent="0.25">
      <c r="A682" s="176" t="s">
        <v>932</v>
      </c>
      <c r="B682" s="103" t="s">
        <v>933</v>
      </c>
      <c r="C682" s="119" t="s">
        <v>934</v>
      </c>
      <c r="D682" s="115" t="s">
        <v>476</v>
      </c>
      <c r="E682" s="198" t="s">
        <v>1022</v>
      </c>
      <c r="F682" s="170">
        <v>2965.5632805877335</v>
      </c>
      <c r="G682" s="27">
        <v>2905.3511972544002</v>
      </c>
      <c r="H682" s="27">
        <v>60.212083333333339</v>
      </c>
      <c r="I682" s="27">
        <v>0</v>
      </c>
      <c r="J682" s="114"/>
      <c r="K682" s="28">
        <f t="shared" si="116"/>
        <v>2965.56</v>
      </c>
      <c r="L682" s="81">
        <f t="shared" si="117"/>
        <v>0.9999988937724732</v>
      </c>
      <c r="M682" s="27">
        <f t="shared" si="118"/>
        <v>2905.35</v>
      </c>
      <c r="N682" s="81">
        <f t="shared" si="119"/>
        <v>0.99999958791405275</v>
      </c>
      <c r="O682" s="27">
        <f t="shared" si="120"/>
        <v>60.21</v>
      </c>
      <c r="P682" s="81">
        <f t="shared" si="121"/>
        <v>0.99996540007888768</v>
      </c>
      <c r="Q682" s="27">
        <f t="shared" si="122"/>
        <v>0</v>
      </c>
      <c r="R682" s="82" t="e">
        <f t="shared" si="123"/>
        <v>#DIV/0!</v>
      </c>
    </row>
    <row r="683" spans="1:18" ht="72" customHeight="1" x14ac:dyDescent="0.25">
      <c r="A683" s="176" t="s">
        <v>935</v>
      </c>
      <c r="B683" s="103" t="s">
        <v>936</v>
      </c>
      <c r="C683" s="119" t="s">
        <v>937</v>
      </c>
      <c r="D683" s="115" t="s">
        <v>476</v>
      </c>
      <c r="E683" s="198" t="s">
        <v>1022</v>
      </c>
      <c r="F683" s="170">
        <v>490.35619637493335</v>
      </c>
      <c r="G683" s="27">
        <v>430.14411304160001</v>
      </c>
      <c r="H683" s="27">
        <v>60.212083333333339</v>
      </c>
      <c r="I683" s="27">
        <v>0</v>
      </c>
      <c r="J683" s="114"/>
      <c r="K683" s="28">
        <f t="shared" si="116"/>
        <v>490.34999999999997</v>
      </c>
      <c r="L683" s="81">
        <f t="shared" si="117"/>
        <v>0.99998736352272244</v>
      </c>
      <c r="M683" s="27">
        <f t="shared" si="118"/>
        <v>430.14</v>
      </c>
      <c r="N683" s="81">
        <f t="shared" si="119"/>
        <v>0.99999043799165133</v>
      </c>
      <c r="O683" s="27">
        <f t="shared" si="120"/>
        <v>60.21</v>
      </c>
      <c r="P683" s="81">
        <f t="shared" si="121"/>
        <v>0.99996540007888768</v>
      </c>
      <c r="Q683" s="27">
        <f t="shared" si="122"/>
        <v>0</v>
      </c>
      <c r="R683" s="82" t="e">
        <f t="shared" si="123"/>
        <v>#DIV/0!</v>
      </c>
    </row>
    <row r="684" spans="1:18" ht="72" customHeight="1" x14ac:dyDescent="0.25">
      <c r="A684" s="176" t="s">
        <v>938</v>
      </c>
      <c r="B684" s="103" t="s">
        <v>1844</v>
      </c>
      <c r="C684" s="119" t="s">
        <v>939</v>
      </c>
      <c r="D684" s="115" t="s">
        <v>373</v>
      </c>
      <c r="E684" s="198" t="s">
        <v>1021</v>
      </c>
      <c r="F684" s="170">
        <v>1188.1841285696003</v>
      </c>
      <c r="G684" s="27">
        <v>83.215378569600006</v>
      </c>
      <c r="H684" s="27">
        <v>1104.9687500000002</v>
      </c>
      <c r="I684" s="27">
        <v>0</v>
      </c>
      <c r="J684" s="114"/>
      <c r="K684" s="28">
        <f t="shared" si="116"/>
        <v>1188.19</v>
      </c>
      <c r="L684" s="81">
        <f t="shared" si="117"/>
        <v>1.0000049415155938</v>
      </c>
      <c r="M684" s="27">
        <f t="shared" si="118"/>
        <v>83.22</v>
      </c>
      <c r="N684" s="81">
        <f t="shared" si="119"/>
        <v>1.0000555357733081</v>
      </c>
      <c r="O684" s="27">
        <f t="shared" si="120"/>
        <v>1104.97</v>
      </c>
      <c r="P684" s="81">
        <f t="shared" si="121"/>
        <v>1.0000011312537118</v>
      </c>
      <c r="Q684" s="27">
        <f t="shared" si="122"/>
        <v>0</v>
      </c>
      <c r="R684" s="82" t="e">
        <f t="shared" si="123"/>
        <v>#DIV/0!</v>
      </c>
    </row>
    <row r="685" spans="1:18" ht="72" customHeight="1" x14ac:dyDescent="0.25">
      <c r="A685" s="176" t="s">
        <v>940</v>
      </c>
      <c r="B685" s="103" t="s">
        <v>1845</v>
      </c>
      <c r="C685" s="119" t="s">
        <v>941</v>
      </c>
      <c r="D685" s="115" t="s">
        <v>373</v>
      </c>
      <c r="E685" s="198" t="s">
        <v>1021</v>
      </c>
      <c r="F685" s="170">
        <v>5475.6337665152005</v>
      </c>
      <c r="G685" s="27">
        <v>1169.8462665152001</v>
      </c>
      <c r="H685" s="27">
        <v>4305.7875000000004</v>
      </c>
      <c r="I685" s="27">
        <v>0</v>
      </c>
      <c r="J685" s="114"/>
      <c r="K685" s="28">
        <f t="shared" si="116"/>
        <v>5475.6399999999994</v>
      </c>
      <c r="L685" s="81">
        <f t="shared" si="117"/>
        <v>1.0000011384042586</v>
      </c>
      <c r="M685" s="27">
        <f t="shared" si="118"/>
        <v>1169.8499999999999</v>
      </c>
      <c r="N685" s="81">
        <f t="shared" si="119"/>
        <v>1.0000031914319913</v>
      </c>
      <c r="O685" s="27">
        <f t="shared" si="120"/>
        <v>4305.79</v>
      </c>
      <c r="P685" s="81">
        <f t="shared" si="121"/>
        <v>1.000000580613883</v>
      </c>
      <c r="Q685" s="27">
        <f t="shared" si="122"/>
        <v>0</v>
      </c>
      <c r="R685" s="82" t="e">
        <f t="shared" si="123"/>
        <v>#DIV/0!</v>
      </c>
    </row>
    <row r="686" spans="1:18" ht="39" customHeight="1" x14ac:dyDescent="0.25">
      <c r="A686" s="176" t="s">
        <v>942</v>
      </c>
      <c r="B686" s="103" t="s">
        <v>943</v>
      </c>
      <c r="C686" s="119" t="s">
        <v>944</v>
      </c>
      <c r="D686" s="115" t="s">
        <v>373</v>
      </c>
      <c r="E686" s="198" t="s">
        <v>1021</v>
      </c>
      <c r="F686" s="170">
        <v>102.28288000000001</v>
      </c>
      <c r="G686" s="27">
        <v>102.28288000000001</v>
      </c>
      <c r="H686" s="27">
        <v>0</v>
      </c>
      <c r="I686" s="27">
        <v>0</v>
      </c>
      <c r="J686" s="114"/>
      <c r="K686" s="28">
        <f t="shared" si="116"/>
        <v>102.28</v>
      </c>
      <c r="L686" s="81">
        <f t="shared" si="117"/>
        <v>0.99997184279519691</v>
      </c>
      <c r="M686" s="27">
        <f t="shared" si="118"/>
        <v>102.28</v>
      </c>
      <c r="N686" s="81">
        <f t="shared" si="119"/>
        <v>0.99997184279519691</v>
      </c>
      <c r="O686" s="27">
        <f t="shared" si="120"/>
        <v>0</v>
      </c>
      <c r="P686" s="81" t="e">
        <f t="shared" si="121"/>
        <v>#DIV/0!</v>
      </c>
      <c r="Q686" s="27">
        <f t="shared" si="122"/>
        <v>0</v>
      </c>
      <c r="R686" s="82" t="e">
        <f t="shared" si="123"/>
        <v>#DIV/0!</v>
      </c>
    </row>
    <row r="687" spans="1:18" ht="39" customHeight="1" x14ac:dyDescent="0.25">
      <c r="A687" s="176" t="s">
        <v>945</v>
      </c>
      <c r="B687" s="103" t="s">
        <v>946</v>
      </c>
      <c r="C687" s="119" t="s">
        <v>1846</v>
      </c>
      <c r="D687" s="115" t="s">
        <v>373</v>
      </c>
      <c r="E687" s="198" t="s">
        <v>1021</v>
      </c>
      <c r="F687" s="170">
        <v>218.5109348</v>
      </c>
      <c r="G687" s="27">
        <v>218.5109348</v>
      </c>
      <c r="H687" s="27">
        <v>0</v>
      </c>
      <c r="I687" s="27">
        <v>0</v>
      </c>
      <c r="J687" s="114"/>
      <c r="K687" s="28">
        <f t="shared" si="116"/>
        <v>218.51</v>
      </c>
      <c r="L687" s="81">
        <f t="shared" si="117"/>
        <v>0.99999572195322461</v>
      </c>
      <c r="M687" s="27">
        <f t="shared" si="118"/>
        <v>218.51</v>
      </c>
      <c r="N687" s="81">
        <f t="shared" si="119"/>
        <v>0.99999572195322461</v>
      </c>
      <c r="O687" s="27">
        <f t="shared" si="120"/>
        <v>0</v>
      </c>
      <c r="P687" s="81" t="e">
        <f t="shared" si="121"/>
        <v>#DIV/0!</v>
      </c>
      <c r="Q687" s="27">
        <f t="shared" si="122"/>
        <v>0</v>
      </c>
      <c r="R687" s="82" t="e">
        <f t="shared" si="123"/>
        <v>#DIV/0!</v>
      </c>
    </row>
    <row r="688" spans="1:18" ht="39" customHeight="1" x14ac:dyDescent="0.25">
      <c r="A688" s="176" t="s">
        <v>947</v>
      </c>
      <c r="B688" s="103" t="s">
        <v>946</v>
      </c>
      <c r="C688" s="119" t="s">
        <v>948</v>
      </c>
      <c r="D688" s="115" t="s">
        <v>476</v>
      </c>
      <c r="E688" s="198" t="s">
        <v>1021</v>
      </c>
      <c r="F688" s="170">
        <v>67.817202399999999</v>
      </c>
      <c r="G688" s="27">
        <v>67.817202399999999</v>
      </c>
      <c r="H688" s="27">
        <v>0</v>
      </c>
      <c r="I688" s="27">
        <v>0</v>
      </c>
      <c r="J688" s="114"/>
      <c r="K688" s="28">
        <f t="shared" si="116"/>
        <v>67.819999999999993</v>
      </c>
      <c r="L688" s="81">
        <f t="shared" si="117"/>
        <v>1.0000412520702859</v>
      </c>
      <c r="M688" s="27">
        <f t="shared" si="118"/>
        <v>67.819999999999993</v>
      </c>
      <c r="N688" s="81">
        <f t="shared" si="119"/>
        <v>1.0000412520702859</v>
      </c>
      <c r="O688" s="27">
        <f t="shared" si="120"/>
        <v>0</v>
      </c>
      <c r="P688" s="81" t="e">
        <f t="shared" si="121"/>
        <v>#DIV/0!</v>
      </c>
      <c r="Q688" s="27">
        <f t="shared" si="122"/>
        <v>0</v>
      </c>
      <c r="R688" s="82" t="e">
        <f t="shared" si="123"/>
        <v>#DIV/0!</v>
      </c>
    </row>
    <row r="689" spans="1:18" ht="39" customHeight="1" x14ac:dyDescent="0.25">
      <c r="A689" s="176" t="s">
        <v>949</v>
      </c>
      <c r="B689" s="103" t="s">
        <v>1847</v>
      </c>
      <c r="C689" s="119" t="s">
        <v>950</v>
      </c>
      <c r="D689" s="115" t="s">
        <v>373</v>
      </c>
      <c r="E689" s="198" t="s">
        <v>1021</v>
      </c>
      <c r="F689" s="170">
        <v>785.38639999999998</v>
      </c>
      <c r="G689" s="27">
        <v>785.38639999999998</v>
      </c>
      <c r="H689" s="27">
        <v>0</v>
      </c>
      <c r="I689" s="27">
        <v>0</v>
      </c>
      <c r="J689" s="114"/>
      <c r="K689" s="28">
        <f t="shared" si="116"/>
        <v>785.39</v>
      </c>
      <c r="L689" s="81">
        <f t="shared" si="117"/>
        <v>1.0000045837310145</v>
      </c>
      <c r="M689" s="27">
        <f t="shared" si="118"/>
        <v>785.39</v>
      </c>
      <c r="N689" s="81">
        <f t="shared" si="119"/>
        <v>1.0000045837310145</v>
      </c>
      <c r="O689" s="27">
        <f t="shared" si="120"/>
        <v>0</v>
      </c>
      <c r="P689" s="81" t="e">
        <f t="shared" si="121"/>
        <v>#DIV/0!</v>
      </c>
      <c r="Q689" s="27">
        <f t="shared" si="122"/>
        <v>0</v>
      </c>
      <c r="R689" s="82" t="e">
        <f t="shared" si="123"/>
        <v>#DIV/0!</v>
      </c>
    </row>
    <row r="690" spans="1:18" ht="56.1" customHeight="1" x14ac:dyDescent="0.25">
      <c r="A690" s="176" t="s">
        <v>951</v>
      </c>
      <c r="B690" s="103" t="s">
        <v>1848</v>
      </c>
      <c r="C690" s="119" t="s">
        <v>1442</v>
      </c>
      <c r="D690" s="115" t="s">
        <v>373</v>
      </c>
      <c r="E690" s="198" t="s">
        <v>1023</v>
      </c>
      <c r="F690" s="170">
        <v>2442.0430000000001</v>
      </c>
      <c r="G690" s="27">
        <v>1210.0430000000001</v>
      </c>
      <c r="H690" s="27">
        <v>1232</v>
      </c>
      <c r="I690" s="27">
        <v>0</v>
      </c>
      <c r="J690" s="114"/>
      <c r="K690" s="28">
        <f t="shared" si="116"/>
        <v>2442.04</v>
      </c>
      <c r="L690" s="81">
        <f t="shared" si="117"/>
        <v>0.99999877152040317</v>
      </c>
      <c r="M690" s="27">
        <f t="shared" si="118"/>
        <v>1210.04</v>
      </c>
      <c r="N690" s="81">
        <f t="shared" si="119"/>
        <v>0.99999752074926251</v>
      </c>
      <c r="O690" s="27">
        <f t="shared" si="120"/>
        <v>1232</v>
      </c>
      <c r="P690" s="81">
        <f t="shared" si="121"/>
        <v>1</v>
      </c>
      <c r="Q690" s="27">
        <f t="shared" si="122"/>
        <v>0</v>
      </c>
      <c r="R690" s="82" t="e">
        <f t="shared" si="123"/>
        <v>#DIV/0!</v>
      </c>
    </row>
    <row r="691" spans="1:18" ht="39" customHeight="1" x14ac:dyDescent="0.25">
      <c r="A691" s="176" t="s">
        <v>952</v>
      </c>
      <c r="B691" s="103" t="s">
        <v>953</v>
      </c>
      <c r="C691" s="119" t="s">
        <v>954</v>
      </c>
      <c r="D691" s="115" t="s">
        <v>373</v>
      </c>
      <c r="E691" s="198" t="s">
        <v>1023</v>
      </c>
      <c r="F691" s="170">
        <v>709.09943999999996</v>
      </c>
      <c r="G691" s="27">
        <v>462.09944000000002</v>
      </c>
      <c r="H691" s="27">
        <v>247</v>
      </c>
      <c r="I691" s="27">
        <v>0</v>
      </c>
      <c r="J691" s="114"/>
      <c r="K691" s="28">
        <f t="shared" si="116"/>
        <v>709.1</v>
      </c>
      <c r="L691" s="81">
        <f t="shared" si="117"/>
        <v>1.0000007897340888</v>
      </c>
      <c r="M691" s="27">
        <f t="shared" si="118"/>
        <v>462.1</v>
      </c>
      <c r="N691" s="81">
        <f t="shared" si="119"/>
        <v>1.0000012118603736</v>
      </c>
      <c r="O691" s="27">
        <f t="shared" si="120"/>
        <v>247</v>
      </c>
      <c r="P691" s="81">
        <f t="shared" si="121"/>
        <v>1</v>
      </c>
      <c r="Q691" s="27">
        <f t="shared" si="122"/>
        <v>0</v>
      </c>
      <c r="R691" s="82" t="e">
        <f t="shared" si="123"/>
        <v>#DIV/0!</v>
      </c>
    </row>
    <row r="692" spans="1:18" ht="39" customHeight="1" x14ac:dyDescent="0.25">
      <c r="A692" s="176" t="s">
        <v>955</v>
      </c>
      <c r="B692" s="103" t="s">
        <v>956</v>
      </c>
      <c r="C692" s="119" t="s">
        <v>1118</v>
      </c>
      <c r="D692" s="115" t="s">
        <v>373</v>
      </c>
      <c r="E692" s="198" t="s">
        <v>1023</v>
      </c>
      <c r="F692" s="170">
        <v>1262.39996</v>
      </c>
      <c r="G692" s="27">
        <v>848.39995999999996</v>
      </c>
      <c r="H692" s="27">
        <v>414</v>
      </c>
      <c r="I692" s="27">
        <v>0</v>
      </c>
      <c r="J692" s="114"/>
      <c r="K692" s="28">
        <f t="shared" si="116"/>
        <v>1262.4000000000001</v>
      </c>
      <c r="L692" s="81">
        <f t="shared" si="117"/>
        <v>1.0000000316856792</v>
      </c>
      <c r="M692" s="27">
        <f t="shared" si="118"/>
        <v>848.4</v>
      </c>
      <c r="N692" s="81">
        <f t="shared" si="119"/>
        <v>1.0000000471475741</v>
      </c>
      <c r="O692" s="27">
        <f t="shared" si="120"/>
        <v>414</v>
      </c>
      <c r="P692" s="81">
        <f t="shared" si="121"/>
        <v>1</v>
      </c>
      <c r="Q692" s="27">
        <f t="shared" si="122"/>
        <v>0</v>
      </c>
      <c r="R692" s="82" t="e">
        <f t="shared" si="123"/>
        <v>#DIV/0!</v>
      </c>
    </row>
    <row r="693" spans="1:18" ht="39" customHeight="1" x14ac:dyDescent="0.25">
      <c r="A693" s="176" t="s">
        <v>957</v>
      </c>
      <c r="B693" s="103" t="s">
        <v>1849</v>
      </c>
      <c r="C693" s="119" t="s">
        <v>1850</v>
      </c>
      <c r="D693" s="115" t="s">
        <v>373</v>
      </c>
      <c r="E693" s="198" t="s">
        <v>1023</v>
      </c>
      <c r="F693" s="170">
        <v>407.37868000000003</v>
      </c>
      <c r="G693" s="27">
        <v>143.37868</v>
      </c>
      <c r="H693" s="27">
        <v>264</v>
      </c>
      <c r="I693" s="27">
        <v>0</v>
      </c>
      <c r="J693" s="114"/>
      <c r="K693" s="28">
        <f t="shared" si="116"/>
        <v>407.38</v>
      </c>
      <c r="L693" s="81">
        <f t="shared" si="117"/>
        <v>1.0000032402284773</v>
      </c>
      <c r="M693" s="27">
        <f t="shared" si="118"/>
        <v>143.38</v>
      </c>
      <c r="N693" s="81">
        <f t="shared" si="119"/>
        <v>1.0000092063896808</v>
      </c>
      <c r="O693" s="27">
        <f t="shared" si="120"/>
        <v>264</v>
      </c>
      <c r="P693" s="81">
        <f t="shared" si="121"/>
        <v>1</v>
      </c>
      <c r="Q693" s="27">
        <f t="shared" si="122"/>
        <v>0</v>
      </c>
      <c r="R693" s="82" t="e">
        <f t="shared" si="123"/>
        <v>#DIV/0!</v>
      </c>
    </row>
    <row r="694" spans="1:18" ht="56.1" customHeight="1" x14ac:dyDescent="0.25">
      <c r="A694" s="176" t="s">
        <v>958</v>
      </c>
      <c r="B694" s="103" t="s">
        <v>959</v>
      </c>
      <c r="C694" s="119" t="s">
        <v>1610</v>
      </c>
      <c r="D694" s="115" t="s">
        <v>1047</v>
      </c>
      <c r="E694" s="214" t="s">
        <v>1611</v>
      </c>
      <c r="F694" s="170">
        <v>1.25</v>
      </c>
      <c r="G694" s="27"/>
      <c r="H694" s="27"/>
      <c r="I694" s="27"/>
      <c r="J694" s="114"/>
      <c r="K694" s="28">
        <f t="shared" ref="K694:K696" si="124">F694</f>
        <v>1.25</v>
      </c>
      <c r="L694" s="81"/>
      <c r="M694" s="27"/>
      <c r="N694" s="81"/>
      <c r="O694" s="27"/>
      <c r="P694" s="81"/>
      <c r="Q694" s="27"/>
      <c r="R694" s="82"/>
    </row>
    <row r="695" spans="1:18" ht="39" customHeight="1" x14ac:dyDescent="0.25">
      <c r="A695" s="176" t="s">
        <v>960</v>
      </c>
      <c r="B695" s="103" t="s">
        <v>1612</v>
      </c>
      <c r="C695" s="119" t="s">
        <v>1613</v>
      </c>
      <c r="D695" s="19" t="s">
        <v>1047</v>
      </c>
      <c r="E695" s="198" t="s">
        <v>1024</v>
      </c>
      <c r="F695" s="170">
        <v>1.2</v>
      </c>
      <c r="G695" s="27"/>
      <c r="H695" s="27"/>
      <c r="I695" s="27"/>
      <c r="J695" s="114"/>
      <c r="K695" s="28">
        <f t="shared" si="124"/>
        <v>1.2</v>
      </c>
      <c r="L695" s="81"/>
      <c r="M695" s="27"/>
      <c r="N695" s="81"/>
      <c r="O695" s="27"/>
      <c r="P695" s="81"/>
      <c r="Q695" s="27"/>
      <c r="R695" s="82"/>
    </row>
    <row r="696" spans="1:18" ht="138" customHeight="1" x14ac:dyDescent="0.25">
      <c r="A696" s="176" t="s">
        <v>1531</v>
      </c>
      <c r="B696" s="103" t="s">
        <v>1532</v>
      </c>
      <c r="C696" s="119" t="s">
        <v>1614</v>
      </c>
      <c r="D696" s="19" t="s">
        <v>1533</v>
      </c>
      <c r="E696" s="198" t="s">
        <v>1851</v>
      </c>
      <c r="F696" s="170" t="s">
        <v>1534</v>
      </c>
      <c r="G696" s="27">
        <v>0</v>
      </c>
      <c r="H696" s="27">
        <v>0</v>
      </c>
      <c r="I696" s="27">
        <v>0</v>
      </c>
      <c r="J696" s="114"/>
      <c r="K696" s="28" t="str">
        <f t="shared" si="124"/>
        <v>Стоимость определяется на основании удельной составляющей ПИР набора выполненных и сдаваемых работ</v>
      </c>
      <c r="L696" s="81"/>
      <c r="M696" s="27"/>
      <c r="N696" s="81"/>
      <c r="O696" s="27"/>
      <c r="P696" s="81"/>
      <c r="Q696" s="27"/>
      <c r="R696" s="82"/>
    </row>
    <row r="697" spans="1:18" ht="33" customHeight="1" x14ac:dyDescent="0.25">
      <c r="A697" s="219" t="s">
        <v>1852</v>
      </c>
      <c r="B697" s="111"/>
      <c r="C697" s="134"/>
      <c r="D697" s="20"/>
      <c r="E697" s="220"/>
      <c r="F697" s="170"/>
      <c r="G697" s="27"/>
      <c r="H697" s="27"/>
      <c r="I697" s="27"/>
      <c r="J697" s="114"/>
      <c r="K697" s="28"/>
      <c r="L697" s="81"/>
      <c r="M697" s="27"/>
      <c r="N697" s="81"/>
      <c r="O697" s="27"/>
      <c r="P697" s="81"/>
      <c r="Q697" s="27"/>
      <c r="R697" s="82"/>
    </row>
    <row r="698" spans="1:18" ht="56.1" customHeight="1" x14ac:dyDescent="0.25">
      <c r="A698" s="176" t="s">
        <v>961</v>
      </c>
      <c r="B698" s="103" t="s">
        <v>962</v>
      </c>
      <c r="C698" s="119" t="s">
        <v>1853</v>
      </c>
      <c r="D698" s="115" t="s">
        <v>963</v>
      </c>
      <c r="E698" s="198" t="s">
        <v>1025</v>
      </c>
      <c r="F698" s="170">
        <v>660.55971327999998</v>
      </c>
      <c r="G698" s="27">
        <v>601.89091327999995</v>
      </c>
      <c r="H698" s="27">
        <v>58.668800000000005</v>
      </c>
      <c r="I698" s="27">
        <v>0</v>
      </c>
      <c r="J698" s="114"/>
      <c r="K698" s="28">
        <f t="shared" si="116"/>
        <v>660.56</v>
      </c>
      <c r="L698" s="81">
        <f t="shared" si="117"/>
        <v>1.0000004340561408</v>
      </c>
      <c r="M698" s="27">
        <f t="shared" si="118"/>
        <v>601.89</v>
      </c>
      <c r="N698" s="81">
        <f t="shared" si="119"/>
        <v>0.99999848264863311</v>
      </c>
      <c r="O698" s="27">
        <f t="shared" si="120"/>
        <v>58.67</v>
      </c>
      <c r="P698" s="81">
        <f t="shared" si="121"/>
        <v>1.0000204538016799</v>
      </c>
      <c r="Q698" s="27">
        <f t="shared" si="122"/>
        <v>0</v>
      </c>
      <c r="R698" s="82" t="e">
        <f t="shared" si="123"/>
        <v>#DIV/0!</v>
      </c>
    </row>
    <row r="699" spans="1:18" ht="56.1" customHeight="1" x14ac:dyDescent="0.25">
      <c r="A699" s="176" t="s">
        <v>964</v>
      </c>
      <c r="B699" s="103" t="s">
        <v>965</v>
      </c>
      <c r="C699" s="119" t="s">
        <v>966</v>
      </c>
      <c r="D699" s="115" t="s">
        <v>967</v>
      </c>
      <c r="E699" s="198" t="s">
        <v>1026</v>
      </c>
      <c r="F699" s="170">
        <v>197.52457215999999</v>
      </c>
      <c r="G699" s="27">
        <v>197.52457215999999</v>
      </c>
      <c r="H699" s="27">
        <v>0</v>
      </c>
      <c r="I699" s="27">
        <v>0</v>
      </c>
      <c r="J699" s="114"/>
      <c r="K699" s="28">
        <f t="shared" si="116"/>
        <v>197.52</v>
      </c>
      <c r="L699" s="81">
        <f t="shared" si="117"/>
        <v>0.999976852702679</v>
      </c>
      <c r="M699" s="27">
        <f t="shared" si="118"/>
        <v>197.52</v>
      </c>
      <c r="N699" s="81">
        <f t="shared" si="119"/>
        <v>0.999976852702679</v>
      </c>
      <c r="O699" s="27">
        <f t="shared" si="120"/>
        <v>0</v>
      </c>
      <c r="P699" s="81" t="e">
        <f t="shared" si="121"/>
        <v>#DIV/0!</v>
      </c>
      <c r="Q699" s="27">
        <f t="shared" si="122"/>
        <v>0</v>
      </c>
      <c r="R699" s="82" t="e">
        <f t="shared" si="123"/>
        <v>#DIV/0!</v>
      </c>
    </row>
    <row r="700" spans="1:18" ht="56.1" customHeight="1" x14ac:dyDescent="0.25">
      <c r="A700" s="176" t="s">
        <v>968</v>
      </c>
      <c r="B700" s="103" t="s">
        <v>969</v>
      </c>
      <c r="C700" s="119" t="s">
        <v>1854</v>
      </c>
      <c r="D700" s="115" t="s">
        <v>967</v>
      </c>
      <c r="E700" s="198"/>
      <c r="F700" s="170">
        <v>473.31200919040009</v>
      </c>
      <c r="G700" s="27">
        <v>414.64320919040006</v>
      </c>
      <c r="H700" s="27">
        <v>58.668800000000005</v>
      </c>
      <c r="I700" s="27">
        <v>0</v>
      </c>
      <c r="J700" s="114"/>
      <c r="K700" s="28">
        <f t="shared" si="116"/>
        <v>473.31</v>
      </c>
      <c r="L700" s="81">
        <f t="shared" si="117"/>
        <v>0.99999575504030935</v>
      </c>
      <c r="M700" s="27">
        <f t="shared" si="118"/>
        <v>414.64</v>
      </c>
      <c r="N700" s="81">
        <f t="shared" si="119"/>
        <v>0.9999922603570276</v>
      </c>
      <c r="O700" s="27">
        <f t="shared" si="120"/>
        <v>58.67</v>
      </c>
      <c r="P700" s="81">
        <f t="shared" si="121"/>
        <v>1.0000204538016799</v>
      </c>
      <c r="Q700" s="27">
        <f t="shared" si="122"/>
        <v>0</v>
      </c>
      <c r="R700" s="82" t="e">
        <f t="shared" si="123"/>
        <v>#DIV/0!</v>
      </c>
    </row>
    <row r="701" spans="1:18" ht="39" customHeight="1" x14ac:dyDescent="0.25">
      <c r="A701" s="176" t="s">
        <v>970</v>
      </c>
      <c r="B701" s="103" t="s">
        <v>1855</v>
      </c>
      <c r="C701" s="119" t="s">
        <v>1441</v>
      </c>
      <c r="D701" s="115" t="s">
        <v>967</v>
      </c>
      <c r="E701" s="198"/>
      <c r="F701" s="170">
        <v>191.2517952</v>
      </c>
      <c r="G701" s="27">
        <v>191.2517952</v>
      </c>
      <c r="H701" s="27">
        <v>0</v>
      </c>
      <c r="I701" s="27">
        <v>0</v>
      </c>
      <c r="J701" s="114"/>
      <c r="K701" s="28">
        <f t="shared" si="116"/>
        <v>191.25</v>
      </c>
      <c r="L701" s="81">
        <f t="shared" si="117"/>
        <v>0.99999061342144202</v>
      </c>
      <c r="M701" s="27">
        <f t="shared" si="118"/>
        <v>191.25</v>
      </c>
      <c r="N701" s="81">
        <f t="shared" si="119"/>
        <v>0.99999061342144202</v>
      </c>
      <c r="O701" s="27">
        <f t="shared" si="120"/>
        <v>0</v>
      </c>
      <c r="P701" s="81" t="e">
        <f t="shared" si="121"/>
        <v>#DIV/0!</v>
      </c>
      <c r="Q701" s="27">
        <f t="shared" si="122"/>
        <v>0</v>
      </c>
      <c r="R701" s="82" t="e">
        <f t="shared" si="123"/>
        <v>#DIV/0!</v>
      </c>
    </row>
    <row r="702" spans="1:18" ht="153" customHeight="1" x14ac:dyDescent="0.25">
      <c r="A702" s="176" t="s">
        <v>971</v>
      </c>
      <c r="B702" s="103" t="s">
        <v>1856</v>
      </c>
      <c r="C702" s="119" t="s">
        <v>1857</v>
      </c>
      <c r="D702" s="115" t="s">
        <v>963</v>
      </c>
      <c r="E702" s="198"/>
      <c r="F702" s="170">
        <v>404.50609907200004</v>
      </c>
      <c r="G702" s="27">
        <v>404.50609907200004</v>
      </c>
      <c r="H702" s="27">
        <v>0</v>
      </c>
      <c r="I702" s="27">
        <v>0</v>
      </c>
      <c r="J702" s="114"/>
      <c r="K702" s="28">
        <f t="shared" si="116"/>
        <v>404.51</v>
      </c>
      <c r="L702" s="81">
        <f t="shared" si="117"/>
        <v>1.0000096436815389</v>
      </c>
      <c r="M702" s="27">
        <f t="shared" si="118"/>
        <v>404.51</v>
      </c>
      <c r="N702" s="81">
        <f t="shared" si="119"/>
        <v>1.0000096436815389</v>
      </c>
      <c r="O702" s="27">
        <f t="shared" si="120"/>
        <v>0</v>
      </c>
      <c r="P702" s="81" t="e">
        <f t="shared" si="121"/>
        <v>#DIV/0!</v>
      </c>
      <c r="Q702" s="27">
        <f t="shared" si="122"/>
        <v>0</v>
      </c>
      <c r="R702" s="82" t="e">
        <f t="shared" si="123"/>
        <v>#DIV/0!</v>
      </c>
    </row>
    <row r="703" spans="1:18" ht="72" customHeight="1" x14ac:dyDescent="0.25">
      <c r="A703" s="176" t="s">
        <v>972</v>
      </c>
      <c r="B703" s="103" t="s">
        <v>973</v>
      </c>
      <c r="C703" s="119" t="s">
        <v>1858</v>
      </c>
      <c r="D703" s="115" t="s">
        <v>967</v>
      </c>
      <c r="E703" s="198"/>
      <c r="F703" s="170">
        <v>4095.9271296000002</v>
      </c>
      <c r="G703" s="27">
        <v>3698.9271296000002</v>
      </c>
      <c r="H703" s="27">
        <v>397</v>
      </c>
      <c r="I703" s="27">
        <v>0</v>
      </c>
      <c r="J703" s="114"/>
      <c r="K703" s="28">
        <f t="shared" si="116"/>
        <v>4095.93</v>
      </c>
      <c r="L703" s="81">
        <f t="shared" si="117"/>
        <v>1.0000007007937175</v>
      </c>
      <c r="M703" s="27">
        <f t="shared" si="118"/>
        <v>3698.93</v>
      </c>
      <c r="N703" s="81">
        <f t="shared" si="119"/>
        <v>1.000000776008799</v>
      </c>
      <c r="O703" s="27">
        <f t="shared" si="120"/>
        <v>397</v>
      </c>
      <c r="P703" s="81">
        <f t="shared" si="121"/>
        <v>1</v>
      </c>
      <c r="Q703" s="27">
        <f t="shared" si="122"/>
        <v>0</v>
      </c>
      <c r="R703" s="82" t="e">
        <f t="shared" si="123"/>
        <v>#DIV/0!</v>
      </c>
    </row>
    <row r="704" spans="1:18" ht="72" customHeight="1" x14ac:dyDescent="0.25">
      <c r="A704" s="176" t="s">
        <v>974</v>
      </c>
      <c r="B704" s="103" t="s">
        <v>975</v>
      </c>
      <c r="C704" s="119" t="s">
        <v>976</v>
      </c>
      <c r="D704" s="115" t="s">
        <v>967</v>
      </c>
      <c r="E704" s="198"/>
      <c r="F704" s="170">
        <v>4897.5733209599994</v>
      </c>
      <c r="G704" s="27">
        <v>4422.8733209599995</v>
      </c>
      <c r="H704" s="27">
        <v>474.70000000000005</v>
      </c>
      <c r="I704" s="27">
        <v>0</v>
      </c>
      <c r="J704" s="114"/>
      <c r="K704" s="28">
        <f t="shared" si="116"/>
        <v>4897.57</v>
      </c>
      <c r="L704" s="81">
        <f t="shared" si="117"/>
        <v>0.99999932191724716</v>
      </c>
      <c r="M704" s="27">
        <f t="shared" si="118"/>
        <v>4422.87</v>
      </c>
      <c r="N704" s="81">
        <f t="shared" si="119"/>
        <v>0.99999924913969751</v>
      </c>
      <c r="O704" s="27">
        <f t="shared" si="120"/>
        <v>474.7</v>
      </c>
      <c r="P704" s="81">
        <f t="shared" si="121"/>
        <v>0.99999999999999989</v>
      </c>
      <c r="Q704" s="27">
        <f t="shared" si="122"/>
        <v>0</v>
      </c>
      <c r="R704" s="82" t="e">
        <f t="shared" si="123"/>
        <v>#DIV/0!</v>
      </c>
    </row>
    <row r="705" spans="1:18" ht="39" customHeight="1" thickBot="1" x14ac:dyDescent="0.3">
      <c r="A705" s="227" t="s">
        <v>977</v>
      </c>
      <c r="B705" s="228" t="s">
        <v>978</v>
      </c>
      <c r="C705" s="229" t="s">
        <v>1859</v>
      </c>
      <c r="D705" s="230" t="s">
        <v>967</v>
      </c>
      <c r="E705" s="231"/>
      <c r="F705" s="170">
        <v>237.55897856000001</v>
      </c>
      <c r="G705" s="27">
        <v>178.89017856000001</v>
      </c>
      <c r="H705" s="27">
        <v>58.668800000000005</v>
      </c>
      <c r="I705" s="27">
        <v>0</v>
      </c>
      <c r="J705" s="114"/>
      <c r="K705" s="28">
        <f t="shared" si="116"/>
        <v>237.56</v>
      </c>
      <c r="L705" s="81">
        <f t="shared" si="117"/>
        <v>1.000004299732244</v>
      </c>
      <c r="M705" s="27">
        <f t="shared" si="118"/>
        <v>178.89</v>
      </c>
      <c r="N705" s="81">
        <f t="shared" si="119"/>
        <v>0.99999900184570523</v>
      </c>
      <c r="O705" s="27">
        <f t="shared" si="120"/>
        <v>58.67</v>
      </c>
      <c r="P705" s="81">
        <f t="shared" si="121"/>
        <v>1.0000204538016799</v>
      </c>
      <c r="Q705" s="27">
        <f t="shared" si="122"/>
        <v>0</v>
      </c>
      <c r="R705" s="82" t="e">
        <f t="shared" si="123"/>
        <v>#DIV/0!</v>
      </c>
    </row>
    <row r="706" spans="1:18" ht="15.75" x14ac:dyDescent="0.25">
      <c r="A706" s="88"/>
      <c r="B706" s="89"/>
      <c r="C706" s="90"/>
      <c r="D706" s="91"/>
      <c r="E706" s="92"/>
    </row>
    <row r="707" spans="1:18" ht="15.75" x14ac:dyDescent="0.25">
      <c r="A707" s="140"/>
      <c r="B707" s="139" t="s">
        <v>1253</v>
      </c>
      <c r="C707" s="93"/>
      <c r="D707" s="93"/>
      <c r="E707" s="93"/>
    </row>
    <row r="708" spans="1:18" ht="31.5" x14ac:dyDescent="0.25">
      <c r="A708" s="94">
        <v>1</v>
      </c>
      <c r="B708" s="150" t="s">
        <v>1864</v>
      </c>
      <c r="C708" s="93"/>
      <c r="D708" s="93"/>
      <c r="E708" s="93"/>
    </row>
    <row r="709" spans="1:18" ht="34.5" customHeight="1" x14ac:dyDescent="0.25">
      <c r="A709" s="94">
        <v>2</v>
      </c>
      <c r="B709" s="150" t="s">
        <v>1048</v>
      </c>
      <c r="C709" s="93"/>
      <c r="D709" s="93"/>
      <c r="E709" s="93"/>
    </row>
    <row r="710" spans="1:18" ht="37.5" customHeight="1" x14ac:dyDescent="0.25">
      <c r="A710" s="94">
        <v>3</v>
      </c>
      <c r="B710" s="150" t="s">
        <v>1446</v>
      </c>
      <c r="C710" s="93"/>
      <c r="D710" s="93"/>
      <c r="E710" s="93"/>
    </row>
    <row r="711" spans="1:18" ht="39" customHeight="1" x14ac:dyDescent="0.25">
      <c r="A711" s="94">
        <v>4</v>
      </c>
      <c r="B711" s="150" t="s">
        <v>1049</v>
      </c>
      <c r="C711" s="93"/>
      <c r="D711" s="93"/>
      <c r="E711" s="93"/>
    </row>
    <row r="712" spans="1:18" ht="39.75" customHeight="1" x14ac:dyDescent="0.25">
      <c r="A712" s="94">
        <v>5</v>
      </c>
      <c r="B712" s="150" t="s">
        <v>1050</v>
      </c>
      <c r="C712" s="93"/>
      <c r="D712" s="93"/>
      <c r="E712" s="93"/>
    </row>
    <row r="713" spans="1:18" ht="46.5" customHeight="1" x14ac:dyDescent="0.25">
      <c r="A713" s="94">
        <v>7</v>
      </c>
      <c r="B713" s="150" t="s">
        <v>1252</v>
      </c>
      <c r="C713" s="93"/>
      <c r="D713" s="93"/>
      <c r="E713" s="93"/>
    </row>
    <row r="714" spans="1:18" ht="103.5" customHeight="1" x14ac:dyDescent="0.25">
      <c r="A714" s="94">
        <v>8</v>
      </c>
      <c r="B714" s="150" t="s">
        <v>1119</v>
      </c>
      <c r="C714" s="93"/>
      <c r="D714" s="93"/>
      <c r="E714" s="93"/>
    </row>
    <row r="715" spans="1:18" ht="67.5" customHeight="1" x14ac:dyDescent="0.25">
      <c r="A715" s="94">
        <v>9</v>
      </c>
      <c r="B715" s="150" t="s">
        <v>1249</v>
      </c>
      <c r="C715" s="93"/>
      <c r="D715" s="93"/>
      <c r="E715" s="93"/>
    </row>
    <row r="716" spans="1:18" ht="81.95" customHeight="1" x14ac:dyDescent="0.25">
      <c r="A716" s="94">
        <v>10</v>
      </c>
      <c r="B716" s="150" t="s">
        <v>1250</v>
      </c>
      <c r="C716" s="93"/>
      <c r="D716" s="93"/>
      <c r="E716" s="93"/>
    </row>
    <row r="717" spans="1:18" ht="38.1" customHeight="1" x14ac:dyDescent="0.25">
      <c r="A717" s="94">
        <v>11</v>
      </c>
      <c r="B717" s="150" t="s">
        <v>1251</v>
      </c>
      <c r="C717" s="93"/>
      <c r="D717" s="93"/>
      <c r="E717" s="93"/>
    </row>
    <row r="718" spans="1:18" ht="57.75" customHeight="1" x14ac:dyDescent="0.25">
      <c r="A718" s="94">
        <v>12</v>
      </c>
      <c r="B718" s="150" t="s">
        <v>1120</v>
      </c>
      <c r="C718" s="93"/>
      <c r="D718" s="93"/>
      <c r="E718" s="93"/>
    </row>
  </sheetData>
  <sheetProtection formatCells="0" formatColumns="0" formatRows="0" insertColumns="0" insertRows="0" insertHyperlinks="0" deleteColumns="0" deleteRows="0" sort="0" autoFilter="0" pivotTables="0"/>
  <protectedRanges>
    <protectedRange sqref="H3" name="Диапазон1_1"/>
  </protectedRanges>
  <autoFilter ref="A8:R705"/>
  <mergeCells count="5">
    <mergeCell ref="C4:F4"/>
    <mergeCell ref="A2:I2"/>
    <mergeCell ref="F6:I6"/>
    <mergeCell ref="A6:E6"/>
    <mergeCell ref="C5:F5"/>
  </mergeCells>
  <pageMargins left="0.51181102362204722" right="0.11811023622047245" top="0.35433070866141736" bottom="0.15748031496062992" header="0.31496062992125984" footer="0.31496062992125984"/>
  <pageSetup paperSize="9" scale="22" orientation="portrait" horizontalDpi="90" verticalDpi="90" r:id="rId1"/>
  <colBreaks count="1" manualBreakCount="1">
    <brk id="9" max="71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vt:lpstr>
      <vt:lpstr>НМЦ!Область_печати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Жемерин Петр Викторович</dc:creator>
  <cp:lastModifiedBy>Белова Кристина Анатольевна</cp:lastModifiedBy>
  <cp:lastPrinted>2026-01-30T02:08:37Z</cp:lastPrinted>
  <dcterms:created xsi:type="dcterms:W3CDTF">2022-06-02T08:54:35Z</dcterms:created>
  <dcterms:modified xsi:type="dcterms:W3CDTF">2026-03-10T09:36:58Z</dcterms:modified>
</cp:coreProperties>
</file>