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ks10fs003.ks.rt.ru\DUZ\ЦК_ЗТИиИТ\ЕБПР 2026-27\1 этап\5. Центр\18995 Ярославская и Костромская обл\1. Оформление\"/>
    </mc:Choice>
  </mc:AlternateContent>
  <bookViews>
    <workbookView xWindow="0" yWindow="0" windowWidth="28800" windowHeight="10200"/>
  </bookViews>
  <sheets>
    <sheet name="НМЦ" sheetId="2" r:id="rId1"/>
  </sheets>
  <definedNames>
    <definedName name="_xlnm._FilterDatabase" localSheetId="0" hidden="1">НМЦ!$A$8:$R$705</definedName>
    <definedName name="_xlnm.Print_Area" localSheetId="0">НМЦ!$A$1:$R$718</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696" i="2" l="1"/>
  <c r="K695" i="2"/>
  <c r="K694" i="2"/>
  <c r="K612" i="2"/>
  <c r="K561" i="2"/>
  <c r="K558" i="2"/>
  <c r="K555" i="2"/>
  <c r="K554" i="2"/>
  <c r="K552" i="2"/>
  <c r="K551" i="2"/>
  <c r="K104" i="2"/>
  <c r="K103" i="2"/>
  <c r="K90" i="2"/>
  <c r="K89" i="2"/>
  <c r="K88" i="2"/>
  <c r="K87" i="2"/>
  <c r="K86" i="2"/>
  <c r="K85" i="2"/>
  <c r="F6" i="2" l="1"/>
  <c r="M560" i="2" l="1"/>
  <c r="O365" i="2"/>
  <c r="P365" i="2" s="1"/>
  <c r="M365" i="2"/>
  <c r="O423" i="2"/>
  <c r="P423" i="2" s="1"/>
  <c r="O14" i="2"/>
  <c r="P14" i="2" s="1"/>
  <c r="O16" i="2"/>
  <c r="P16" i="2" s="1"/>
  <c r="O19" i="2"/>
  <c r="P19" i="2" s="1"/>
  <c r="O23" i="2"/>
  <c r="P23" i="2" s="1"/>
  <c r="O27" i="2"/>
  <c r="P27" i="2" s="1"/>
  <c r="O29" i="2"/>
  <c r="P29" i="2" s="1"/>
  <c r="O35" i="2"/>
  <c r="P35" i="2" s="1"/>
  <c r="O37" i="2"/>
  <c r="P37" i="2" s="1"/>
  <c r="O40" i="2"/>
  <c r="P40" i="2" s="1"/>
  <c r="O42" i="2"/>
  <c r="P42" i="2" s="1"/>
  <c r="O44" i="2"/>
  <c r="P44" i="2" s="1"/>
  <c r="O47" i="2"/>
  <c r="P47" i="2" s="1"/>
  <c r="O49" i="2"/>
  <c r="P49" i="2" s="1"/>
  <c r="O51" i="2"/>
  <c r="P51" i="2" s="1"/>
  <c r="O54" i="2"/>
  <c r="P54" i="2" s="1"/>
  <c r="O56" i="2"/>
  <c r="P56" i="2" s="1"/>
  <c r="O58" i="2"/>
  <c r="P58" i="2" s="1"/>
  <c r="O60" i="2"/>
  <c r="P60" i="2" s="1"/>
  <c r="O63" i="2"/>
  <c r="P63" i="2" s="1"/>
  <c r="O65" i="2"/>
  <c r="P65" i="2" s="1"/>
  <c r="O67" i="2"/>
  <c r="P67" i="2" s="1"/>
  <c r="O69" i="2"/>
  <c r="P69" i="2" s="1"/>
  <c r="O72" i="2"/>
  <c r="P72" i="2" s="1"/>
  <c r="O74" i="2"/>
  <c r="P74" i="2" s="1"/>
  <c r="O76" i="2"/>
  <c r="P76" i="2" s="1"/>
  <c r="O78" i="2"/>
  <c r="P78" i="2" s="1"/>
  <c r="O108" i="2"/>
  <c r="P108" i="2" s="1"/>
  <c r="O110" i="2"/>
  <c r="P110" i="2" s="1"/>
  <c r="O112" i="2"/>
  <c r="P112" i="2" s="1"/>
  <c r="O114" i="2"/>
  <c r="P114" i="2" s="1"/>
  <c r="O116" i="2"/>
  <c r="P116" i="2" s="1"/>
  <c r="O120" i="2"/>
  <c r="P120" i="2" s="1"/>
  <c r="O122" i="2"/>
  <c r="P122" i="2" s="1"/>
  <c r="O124" i="2"/>
  <c r="P124" i="2" s="1"/>
  <c r="O126" i="2"/>
  <c r="P126" i="2" s="1"/>
  <c r="O128" i="2"/>
  <c r="P128" i="2" s="1"/>
  <c r="O132" i="2"/>
  <c r="P132" i="2" s="1"/>
  <c r="O134" i="2"/>
  <c r="P134" i="2" s="1"/>
  <c r="O136" i="2"/>
  <c r="P136" i="2" s="1"/>
  <c r="O138" i="2"/>
  <c r="P138" i="2" s="1"/>
  <c r="O140" i="2"/>
  <c r="P140" i="2" s="1"/>
  <c r="O142" i="2"/>
  <c r="P142" i="2" s="1"/>
  <c r="O144" i="2"/>
  <c r="P144" i="2" s="1"/>
  <c r="O146" i="2"/>
  <c r="P146" i="2" s="1"/>
  <c r="O148" i="2"/>
  <c r="P148" i="2" s="1"/>
  <c r="O150" i="2"/>
  <c r="P150" i="2" s="1"/>
  <c r="O152" i="2"/>
  <c r="P152" i="2" s="1"/>
  <c r="O156" i="2"/>
  <c r="P156" i="2" s="1"/>
  <c r="O158" i="2"/>
  <c r="P158" i="2" s="1"/>
  <c r="O160" i="2"/>
  <c r="P160" i="2" s="1"/>
  <c r="O163" i="2"/>
  <c r="P163" i="2" s="1"/>
  <c r="O165" i="2"/>
  <c r="P165" i="2" s="1"/>
  <c r="O167" i="2"/>
  <c r="P167" i="2" s="1"/>
  <c r="O169" i="2"/>
  <c r="P169" i="2" s="1"/>
  <c r="O171" i="2"/>
  <c r="P171" i="2" s="1"/>
  <c r="O173" i="2"/>
  <c r="P173" i="2" s="1"/>
  <c r="O175" i="2"/>
  <c r="P175" i="2" s="1"/>
  <c r="O177" i="2"/>
  <c r="P177" i="2" s="1"/>
  <c r="O180" i="2"/>
  <c r="P180" i="2" s="1"/>
  <c r="O182" i="2"/>
  <c r="P182" i="2" s="1"/>
  <c r="O184" i="2"/>
  <c r="P184" i="2" s="1"/>
  <c r="O186" i="2"/>
  <c r="P186" i="2" s="1"/>
  <c r="O188" i="2"/>
  <c r="P188" i="2" s="1"/>
  <c r="O190" i="2"/>
  <c r="P190" i="2" s="1"/>
  <c r="O192" i="2"/>
  <c r="P192" i="2" s="1"/>
  <c r="O194" i="2"/>
  <c r="P194" i="2" s="1"/>
  <c r="O196" i="2"/>
  <c r="P196" i="2" s="1"/>
  <c r="O198" i="2"/>
  <c r="P198" i="2" s="1"/>
  <c r="O201" i="2"/>
  <c r="P201" i="2" s="1"/>
  <c r="O203" i="2"/>
  <c r="P203" i="2" s="1"/>
  <c r="O205" i="2"/>
  <c r="P205" i="2" s="1"/>
  <c r="O207" i="2"/>
  <c r="P207" i="2" s="1"/>
  <c r="O209" i="2"/>
  <c r="P209" i="2" s="1"/>
  <c r="O211" i="2"/>
  <c r="P211" i="2" s="1"/>
  <c r="O213" i="2"/>
  <c r="P213" i="2" s="1"/>
  <c r="M13" i="2"/>
  <c r="N13" i="2" s="1"/>
  <c r="M15" i="2"/>
  <c r="N15" i="2" s="1"/>
  <c r="M17" i="2"/>
  <c r="N17" i="2" s="1"/>
  <c r="M22" i="2"/>
  <c r="N22" i="2" s="1"/>
  <c r="M26" i="2"/>
  <c r="N26" i="2" s="1"/>
  <c r="M28" i="2"/>
  <c r="N28" i="2" s="1"/>
  <c r="M34" i="2"/>
  <c r="N34" i="2" s="1"/>
  <c r="M36" i="2"/>
  <c r="N36" i="2" s="1"/>
  <c r="M38" i="2"/>
  <c r="N38" i="2" s="1"/>
  <c r="M41" i="2"/>
  <c r="N41" i="2" s="1"/>
  <c r="M43" i="2"/>
  <c r="N43" i="2" s="1"/>
  <c r="M46" i="2"/>
  <c r="N46" i="2" s="1"/>
  <c r="M48" i="2"/>
  <c r="N48" i="2" s="1"/>
  <c r="M50" i="2"/>
  <c r="N50" i="2" s="1"/>
  <c r="M53" i="2"/>
  <c r="N53" i="2" s="1"/>
  <c r="M55" i="2"/>
  <c r="N55" i="2" s="1"/>
  <c r="M57" i="2"/>
  <c r="N57" i="2" s="1"/>
  <c r="M59" i="2"/>
  <c r="N59" i="2" s="1"/>
  <c r="M62" i="2"/>
  <c r="N62" i="2" s="1"/>
  <c r="M64" i="2"/>
  <c r="N64" i="2" s="1"/>
  <c r="M66" i="2"/>
  <c r="N66" i="2" s="1"/>
  <c r="M68" i="2"/>
  <c r="N68" i="2" s="1"/>
  <c r="M71" i="2"/>
  <c r="N71" i="2" s="1"/>
  <c r="M73" i="2"/>
  <c r="N73" i="2" s="1"/>
  <c r="M75" i="2"/>
  <c r="N75" i="2" s="1"/>
  <c r="M77" i="2"/>
  <c r="N77" i="2" s="1"/>
  <c r="M79" i="2"/>
  <c r="N79" i="2" s="1"/>
  <c r="M91" i="2"/>
  <c r="N91" i="2" s="1"/>
  <c r="M93" i="2"/>
  <c r="N93" i="2" s="1"/>
  <c r="M95" i="2"/>
  <c r="N95" i="2" s="1"/>
  <c r="M97" i="2"/>
  <c r="N97" i="2" s="1"/>
  <c r="M107" i="2"/>
  <c r="N107" i="2" s="1"/>
  <c r="M109" i="2"/>
  <c r="N109" i="2" s="1"/>
  <c r="M111" i="2"/>
  <c r="N111" i="2" s="1"/>
  <c r="M113" i="2"/>
  <c r="N113" i="2" s="1"/>
  <c r="M115" i="2"/>
  <c r="N115" i="2" s="1"/>
  <c r="M117" i="2"/>
  <c r="N117" i="2" s="1"/>
  <c r="M119" i="2"/>
  <c r="N119" i="2" s="1"/>
  <c r="M121" i="2"/>
  <c r="N121" i="2" s="1"/>
  <c r="M123" i="2"/>
  <c r="N123" i="2" s="1"/>
  <c r="M125" i="2"/>
  <c r="N125" i="2" s="1"/>
  <c r="M127" i="2"/>
  <c r="N127" i="2" s="1"/>
  <c r="M129" i="2"/>
  <c r="N129" i="2" s="1"/>
  <c r="M131" i="2"/>
  <c r="N131" i="2" s="1"/>
  <c r="M133" i="2"/>
  <c r="N133" i="2" s="1"/>
  <c r="M135" i="2"/>
  <c r="N135" i="2" s="1"/>
  <c r="M137" i="2"/>
  <c r="N137" i="2" s="1"/>
  <c r="M141" i="2"/>
  <c r="N141" i="2" s="1"/>
  <c r="M143" i="2"/>
  <c r="N143" i="2" s="1"/>
  <c r="M145" i="2"/>
  <c r="N145" i="2" s="1"/>
  <c r="M147" i="2"/>
  <c r="N147" i="2" s="1"/>
  <c r="M149" i="2"/>
  <c r="N149" i="2" s="1"/>
  <c r="M151" i="2"/>
  <c r="N151" i="2" s="1"/>
  <c r="M153" i="2"/>
  <c r="N153" i="2" s="1"/>
  <c r="M155" i="2"/>
  <c r="N155" i="2" s="1"/>
  <c r="M157" i="2"/>
  <c r="N157" i="2" s="1"/>
  <c r="M159" i="2"/>
  <c r="N159" i="2" s="1"/>
  <c r="M161" i="2"/>
  <c r="N161" i="2" s="1"/>
  <c r="M164" i="2"/>
  <c r="N164" i="2" s="1"/>
  <c r="M166" i="2"/>
  <c r="N166" i="2" s="1"/>
  <c r="M168" i="2"/>
  <c r="N168" i="2" s="1"/>
  <c r="M170" i="2"/>
  <c r="N170" i="2" s="1"/>
  <c r="M172" i="2"/>
  <c r="N172" i="2" s="1"/>
  <c r="M174" i="2"/>
  <c r="N174" i="2" s="1"/>
  <c r="M176" i="2"/>
  <c r="N176" i="2" s="1"/>
  <c r="M179" i="2"/>
  <c r="N179" i="2" s="1"/>
  <c r="M181" i="2"/>
  <c r="N181" i="2" s="1"/>
  <c r="M183" i="2"/>
  <c r="N183" i="2" s="1"/>
  <c r="M185" i="2"/>
  <c r="N185" i="2" s="1"/>
  <c r="M187" i="2"/>
  <c r="N187" i="2" s="1"/>
  <c r="M189" i="2"/>
  <c r="N189" i="2" s="1"/>
  <c r="M191" i="2"/>
  <c r="N191" i="2" s="1"/>
  <c r="M193" i="2"/>
  <c r="N193" i="2" s="1"/>
  <c r="M195" i="2"/>
  <c r="N195" i="2" s="1"/>
  <c r="M197" i="2"/>
  <c r="N197" i="2" s="1"/>
  <c r="M199" i="2"/>
  <c r="N199" i="2" s="1"/>
  <c r="M202" i="2"/>
  <c r="N202" i="2" s="1"/>
  <c r="M204" i="2"/>
  <c r="N204" i="2" s="1"/>
  <c r="M206" i="2"/>
  <c r="N206" i="2" s="1"/>
  <c r="M208" i="2"/>
  <c r="N208" i="2" s="1"/>
  <c r="M210" i="2"/>
  <c r="N210" i="2" s="1"/>
  <c r="M212" i="2"/>
  <c r="N212" i="2" s="1"/>
  <c r="M214" i="2"/>
  <c r="N214" i="2" s="1"/>
  <c r="O13" i="2"/>
  <c r="P13" i="2" s="1"/>
  <c r="O15" i="2"/>
  <c r="P15" i="2" s="1"/>
  <c r="O17" i="2"/>
  <c r="P17" i="2" s="1"/>
  <c r="O22" i="2"/>
  <c r="P22" i="2" s="1"/>
  <c r="O26" i="2"/>
  <c r="P26" i="2" s="1"/>
  <c r="O28" i="2"/>
  <c r="P28" i="2" s="1"/>
  <c r="O34" i="2"/>
  <c r="P34" i="2" s="1"/>
  <c r="O36" i="2"/>
  <c r="P36" i="2" s="1"/>
  <c r="O38" i="2"/>
  <c r="P38" i="2" s="1"/>
  <c r="O41" i="2"/>
  <c r="P41" i="2" s="1"/>
  <c r="O43" i="2"/>
  <c r="P43" i="2" s="1"/>
  <c r="O46" i="2"/>
  <c r="P46" i="2" s="1"/>
  <c r="O48" i="2"/>
  <c r="P48" i="2" s="1"/>
  <c r="O50" i="2"/>
  <c r="P50" i="2" s="1"/>
  <c r="O53" i="2"/>
  <c r="P53" i="2" s="1"/>
  <c r="O55" i="2"/>
  <c r="P55" i="2" s="1"/>
  <c r="O57" i="2"/>
  <c r="P57" i="2" s="1"/>
  <c r="O59" i="2"/>
  <c r="P59" i="2" s="1"/>
  <c r="O62" i="2"/>
  <c r="P62" i="2" s="1"/>
  <c r="O64" i="2"/>
  <c r="P64" i="2" s="1"/>
  <c r="O66" i="2"/>
  <c r="P66" i="2" s="1"/>
  <c r="O68" i="2"/>
  <c r="P68" i="2" s="1"/>
  <c r="O71" i="2"/>
  <c r="P71" i="2" s="1"/>
  <c r="O73" i="2"/>
  <c r="P73" i="2" s="1"/>
  <c r="O75" i="2"/>
  <c r="P75" i="2" s="1"/>
  <c r="O77" i="2"/>
  <c r="P77" i="2" s="1"/>
  <c r="O79" i="2"/>
  <c r="P79" i="2" s="1"/>
  <c r="O107" i="2"/>
  <c r="P107" i="2" s="1"/>
  <c r="O109" i="2"/>
  <c r="P109" i="2" s="1"/>
  <c r="O111" i="2"/>
  <c r="P111" i="2" s="1"/>
  <c r="O113" i="2"/>
  <c r="P113" i="2" s="1"/>
  <c r="O115" i="2"/>
  <c r="P115" i="2" s="1"/>
  <c r="O117" i="2"/>
  <c r="P117" i="2" s="1"/>
  <c r="O119" i="2"/>
  <c r="P119" i="2" s="1"/>
  <c r="O121" i="2"/>
  <c r="P121" i="2" s="1"/>
  <c r="O123" i="2"/>
  <c r="P123" i="2" s="1"/>
  <c r="O125" i="2"/>
  <c r="P125" i="2" s="1"/>
  <c r="O127" i="2"/>
  <c r="P127" i="2" s="1"/>
  <c r="O129" i="2"/>
  <c r="P129" i="2" s="1"/>
  <c r="O131" i="2"/>
  <c r="P131" i="2" s="1"/>
  <c r="O133" i="2"/>
  <c r="P133" i="2" s="1"/>
  <c r="O135" i="2"/>
  <c r="P135" i="2" s="1"/>
  <c r="O137" i="2"/>
  <c r="P137" i="2" s="1"/>
  <c r="O141" i="2"/>
  <c r="P141" i="2" s="1"/>
  <c r="O143" i="2"/>
  <c r="P143" i="2" s="1"/>
  <c r="O145" i="2"/>
  <c r="P145" i="2" s="1"/>
  <c r="O147" i="2"/>
  <c r="P147" i="2" s="1"/>
  <c r="O149" i="2"/>
  <c r="P149" i="2" s="1"/>
  <c r="O151" i="2"/>
  <c r="P151" i="2" s="1"/>
  <c r="O153" i="2"/>
  <c r="P153" i="2" s="1"/>
  <c r="O155" i="2"/>
  <c r="P155" i="2" s="1"/>
  <c r="O157" i="2"/>
  <c r="P157" i="2" s="1"/>
  <c r="O159" i="2"/>
  <c r="P159" i="2" s="1"/>
  <c r="O161" i="2"/>
  <c r="P161" i="2" s="1"/>
  <c r="O164" i="2"/>
  <c r="P164" i="2" s="1"/>
  <c r="O166" i="2"/>
  <c r="P166" i="2" s="1"/>
  <c r="O168" i="2"/>
  <c r="P168" i="2" s="1"/>
  <c r="O170" i="2"/>
  <c r="P170" i="2" s="1"/>
  <c r="O172" i="2"/>
  <c r="P172" i="2" s="1"/>
  <c r="O174" i="2"/>
  <c r="P174" i="2" s="1"/>
  <c r="O176" i="2"/>
  <c r="P176" i="2" s="1"/>
  <c r="O179" i="2"/>
  <c r="P179" i="2" s="1"/>
  <c r="O181" i="2"/>
  <c r="P181" i="2" s="1"/>
  <c r="O183" i="2"/>
  <c r="P183" i="2" s="1"/>
  <c r="O185" i="2"/>
  <c r="P185" i="2" s="1"/>
  <c r="O187" i="2"/>
  <c r="P187" i="2" s="1"/>
  <c r="O189" i="2"/>
  <c r="P189" i="2" s="1"/>
  <c r="O191" i="2"/>
  <c r="P191" i="2" s="1"/>
  <c r="O193" i="2"/>
  <c r="P193" i="2" s="1"/>
  <c r="O195" i="2"/>
  <c r="P195" i="2" s="1"/>
  <c r="O197" i="2"/>
  <c r="P197" i="2" s="1"/>
  <c r="O199" i="2"/>
  <c r="P199" i="2" s="1"/>
  <c r="O202" i="2"/>
  <c r="P202" i="2" s="1"/>
  <c r="O204" i="2"/>
  <c r="P204" i="2" s="1"/>
  <c r="O206" i="2"/>
  <c r="P206" i="2" s="1"/>
  <c r="O208" i="2"/>
  <c r="P208" i="2" s="1"/>
  <c r="O210" i="2"/>
  <c r="P210" i="2" s="1"/>
  <c r="O212" i="2"/>
  <c r="P212" i="2" s="1"/>
  <c r="O214" i="2"/>
  <c r="P214" i="2" s="1"/>
  <c r="M14" i="2"/>
  <c r="N14" i="2" s="1"/>
  <c r="M16" i="2"/>
  <c r="N16" i="2" s="1"/>
  <c r="M19" i="2"/>
  <c r="N19" i="2" s="1"/>
  <c r="M23" i="2"/>
  <c r="N23" i="2" s="1"/>
  <c r="M27" i="2"/>
  <c r="N27" i="2" s="1"/>
  <c r="M29" i="2"/>
  <c r="N29" i="2" s="1"/>
  <c r="M35" i="2"/>
  <c r="N35" i="2" s="1"/>
  <c r="M37" i="2"/>
  <c r="N37" i="2" s="1"/>
  <c r="M40" i="2"/>
  <c r="N40" i="2" s="1"/>
  <c r="M42" i="2"/>
  <c r="N42" i="2" s="1"/>
  <c r="M44" i="2"/>
  <c r="N44" i="2" s="1"/>
  <c r="M47" i="2"/>
  <c r="N47" i="2" s="1"/>
  <c r="M49" i="2"/>
  <c r="N49" i="2" s="1"/>
  <c r="M51" i="2"/>
  <c r="N51" i="2" s="1"/>
  <c r="M54" i="2"/>
  <c r="N54" i="2" s="1"/>
  <c r="M56" i="2"/>
  <c r="N56" i="2" s="1"/>
  <c r="M58" i="2"/>
  <c r="N58" i="2" s="1"/>
  <c r="M60" i="2"/>
  <c r="N60" i="2" s="1"/>
  <c r="M63" i="2"/>
  <c r="N63" i="2" s="1"/>
  <c r="M65" i="2"/>
  <c r="N65" i="2" s="1"/>
  <c r="M67" i="2"/>
  <c r="N67" i="2" s="1"/>
  <c r="M69" i="2"/>
  <c r="N69" i="2" s="1"/>
  <c r="M72" i="2"/>
  <c r="N72" i="2" s="1"/>
  <c r="M74" i="2"/>
  <c r="N74" i="2" s="1"/>
  <c r="M76" i="2"/>
  <c r="N76" i="2" s="1"/>
  <c r="M78" i="2"/>
  <c r="N78" i="2" s="1"/>
  <c r="M92" i="2"/>
  <c r="N92" i="2" s="1"/>
  <c r="M94" i="2"/>
  <c r="N94" i="2" s="1"/>
  <c r="M96" i="2"/>
  <c r="N96" i="2" s="1"/>
  <c r="M98" i="2"/>
  <c r="N98" i="2" s="1"/>
  <c r="M105" i="2"/>
  <c r="N105" i="2" s="1"/>
  <c r="M108" i="2"/>
  <c r="N108" i="2" s="1"/>
  <c r="M110" i="2"/>
  <c r="N110" i="2" s="1"/>
  <c r="M112" i="2"/>
  <c r="N112" i="2" s="1"/>
  <c r="M114" i="2"/>
  <c r="N114" i="2" s="1"/>
  <c r="M116" i="2"/>
  <c r="N116" i="2" s="1"/>
  <c r="M120" i="2"/>
  <c r="N120" i="2" s="1"/>
  <c r="M122" i="2"/>
  <c r="N122" i="2" s="1"/>
  <c r="M124" i="2"/>
  <c r="N124" i="2" s="1"/>
  <c r="M126" i="2"/>
  <c r="N126" i="2" s="1"/>
  <c r="M128" i="2"/>
  <c r="N128" i="2" s="1"/>
  <c r="M132" i="2"/>
  <c r="N132" i="2" s="1"/>
  <c r="M134" i="2"/>
  <c r="N134" i="2" s="1"/>
  <c r="M136" i="2"/>
  <c r="N136" i="2" s="1"/>
  <c r="M138" i="2"/>
  <c r="N138" i="2" s="1"/>
  <c r="M140" i="2"/>
  <c r="N140" i="2" s="1"/>
  <c r="M142" i="2"/>
  <c r="N142" i="2" s="1"/>
  <c r="M144" i="2"/>
  <c r="N144" i="2" s="1"/>
  <c r="M146" i="2"/>
  <c r="N146" i="2" s="1"/>
  <c r="M148" i="2"/>
  <c r="N148" i="2" s="1"/>
  <c r="M150" i="2"/>
  <c r="N150" i="2" s="1"/>
  <c r="M152" i="2"/>
  <c r="N152" i="2" s="1"/>
  <c r="M156" i="2"/>
  <c r="N156" i="2" s="1"/>
  <c r="M158" i="2"/>
  <c r="N158" i="2" s="1"/>
  <c r="M160" i="2"/>
  <c r="N160" i="2" s="1"/>
  <c r="M163" i="2"/>
  <c r="N163" i="2" s="1"/>
  <c r="M165" i="2"/>
  <c r="N165" i="2" s="1"/>
  <c r="M167" i="2"/>
  <c r="N167" i="2" s="1"/>
  <c r="M169" i="2"/>
  <c r="N169" i="2" s="1"/>
  <c r="M171" i="2"/>
  <c r="N171" i="2" s="1"/>
  <c r="M173" i="2"/>
  <c r="N173" i="2" s="1"/>
  <c r="M175" i="2"/>
  <c r="N175" i="2" s="1"/>
  <c r="M177" i="2"/>
  <c r="N177" i="2" s="1"/>
  <c r="M180" i="2"/>
  <c r="N180" i="2" s="1"/>
  <c r="M182" i="2"/>
  <c r="N182" i="2" s="1"/>
  <c r="M184" i="2"/>
  <c r="N184" i="2" s="1"/>
  <c r="M186" i="2"/>
  <c r="N186" i="2" s="1"/>
  <c r="M188" i="2"/>
  <c r="N188" i="2" s="1"/>
  <c r="M190" i="2"/>
  <c r="N190" i="2" s="1"/>
  <c r="M192" i="2"/>
  <c r="N192" i="2" s="1"/>
  <c r="M194" i="2"/>
  <c r="N194" i="2" s="1"/>
  <c r="M196" i="2"/>
  <c r="N196" i="2" s="1"/>
  <c r="M198" i="2"/>
  <c r="N198" i="2" s="1"/>
  <c r="M201" i="2"/>
  <c r="N201" i="2" s="1"/>
  <c r="M203" i="2"/>
  <c r="N203" i="2" s="1"/>
  <c r="M205" i="2"/>
  <c r="N205" i="2" s="1"/>
  <c r="M207" i="2"/>
  <c r="N207" i="2" s="1"/>
  <c r="M209" i="2"/>
  <c r="N209" i="2" s="1"/>
  <c r="M211" i="2"/>
  <c r="N211" i="2" s="1"/>
  <c r="M213" i="2"/>
  <c r="N213" i="2" s="1"/>
  <c r="M215" i="2"/>
  <c r="N215" i="2" s="1"/>
  <c r="O215" i="2"/>
  <c r="P215" i="2" s="1"/>
  <c r="O217" i="2"/>
  <c r="P217" i="2" s="1"/>
  <c r="O219" i="2"/>
  <c r="P219" i="2" s="1"/>
  <c r="O221" i="2"/>
  <c r="P221" i="2" s="1"/>
  <c r="O224" i="2"/>
  <c r="P224" i="2" s="1"/>
  <c r="O226" i="2"/>
  <c r="P226" i="2" s="1"/>
  <c r="O228" i="2"/>
  <c r="P228" i="2" s="1"/>
  <c r="O230" i="2"/>
  <c r="P230" i="2" s="1"/>
  <c r="O232" i="2"/>
  <c r="P232" i="2" s="1"/>
  <c r="O234" i="2"/>
  <c r="P234" i="2" s="1"/>
  <c r="O236" i="2"/>
  <c r="P236" i="2" s="1"/>
  <c r="O238" i="2"/>
  <c r="P238" i="2" s="1"/>
  <c r="O240" i="2"/>
  <c r="P240" i="2" s="1"/>
  <c r="O242" i="2"/>
  <c r="P242" i="2" s="1"/>
  <c r="O245" i="2"/>
  <c r="P245" i="2" s="1"/>
  <c r="O247" i="2"/>
  <c r="P247" i="2" s="1"/>
  <c r="O249" i="2"/>
  <c r="P249" i="2" s="1"/>
  <c r="O251" i="2"/>
  <c r="P251" i="2" s="1"/>
  <c r="O253" i="2"/>
  <c r="P253" i="2" s="1"/>
  <c r="O255" i="2"/>
  <c r="P255" i="2" s="1"/>
  <c r="O258" i="2"/>
  <c r="P258" i="2" s="1"/>
  <c r="O260" i="2"/>
  <c r="P260" i="2" s="1"/>
  <c r="O263" i="2"/>
  <c r="P263" i="2" s="1"/>
  <c r="O266" i="2"/>
  <c r="P266" i="2" s="1"/>
  <c r="O268" i="2"/>
  <c r="P268" i="2" s="1"/>
  <c r="O271" i="2"/>
  <c r="P271" i="2" s="1"/>
  <c r="O273" i="2"/>
  <c r="P273" i="2" s="1"/>
  <c r="O278" i="2"/>
  <c r="P278" i="2" s="1"/>
  <c r="O280" i="2"/>
  <c r="P280" i="2" s="1"/>
  <c r="O282" i="2"/>
  <c r="P282" i="2" s="1"/>
  <c r="O284" i="2"/>
  <c r="P284" i="2" s="1"/>
  <c r="O287" i="2"/>
  <c r="P287" i="2" s="1"/>
  <c r="O290" i="2"/>
  <c r="P290" i="2" s="1"/>
  <c r="O293" i="2"/>
  <c r="P293" i="2" s="1"/>
  <c r="O295" i="2"/>
  <c r="P295" i="2" s="1"/>
  <c r="O297" i="2"/>
  <c r="P297" i="2" s="1"/>
  <c r="O299" i="2"/>
  <c r="P299" i="2" s="1"/>
  <c r="O301" i="2"/>
  <c r="P301" i="2" s="1"/>
  <c r="O303" i="2"/>
  <c r="P303" i="2" s="1"/>
  <c r="O306" i="2"/>
  <c r="P306" i="2" s="1"/>
  <c r="O308" i="2"/>
  <c r="P308" i="2" s="1"/>
  <c r="O310" i="2"/>
  <c r="P310" i="2" s="1"/>
  <c r="O312" i="2"/>
  <c r="P312" i="2" s="1"/>
  <c r="O315" i="2"/>
  <c r="P315" i="2" s="1"/>
  <c r="O317" i="2"/>
  <c r="P317" i="2" s="1"/>
  <c r="O319" i="2"/>
  <c r="P319" i="2" s="1"/>
  <c r="O321" i="2"/>
  <c r="P321" i="2" s="1"/>
  <c r="O323" i="2"/>
  <c r="P323" i="2" s="1"/>
  <c r="O325" i="2"/>
  <c r="P325" i="2" s="1"/>
  <c r="O327" i="2"/>
  <c r="P327" i="2" s="1"/>
  <c r="O329" i="2"/>
  <c r="P329" i="2" s="1"/>
  <c r="O331" i="2"/>
  <c r="P331" i="2" s="1"/>
  <c r="O333" i="2"/>
  <c r="P333" i="2" s="1"/>
  <c r="O335" i="2"/>
  <c r="P335" i="2" s="1"/>
  <c r="O337" i="2"/>
  <c r="P337" i="2" s="1"/>
  <c r="O340" i="2"/>
  <c r="P340" i="2" s="1"/>
  <c r="O342" i="2"/>
  <c r="P342" i="2" s="1"/>
  <c r="O344" i="2"/>
  <c r="P344" i="2" s="1"/>
  <c r="O346" i="2"/>
  <c r="P346" i="2" s="1"/>
  <c r="O348" i="2"/>
  <c r="P348" i="2" s="1"/>
  <c r="O353" i="2"/>
  <c r="P353" i="2" s="1"/>
  <c r="O355" i="2"/>
  <c r="P355" i="2" s="1"/>
  <c r="O357" i="2"/>
  <c r="P357" i="2" s="1"/>
  <c r="O360" i="2"/>
  <c r="P360" i="2" s="1"/>
  <c r="O362" i="2"/>
  <c r="P362" i="2" s="1"/>
  <c r="O364" i="2"/>
  <c r="P364" i="2" s="1"/>
  <c r="O368" i="2"/>
  <c r="P368" i="2" s="1"/>
  <c r="O370" i="2"/>
  <c r="P370" i="2" s="1"/>
  <c r="O372" i="2"/>
  <c r="P372" i="2" s="1"/>
  <c r="O374" i="2"/>
  <c r="P374" i="2" s="1"/>
  <c r="O376" i="2"/>
  <c r="P376" i="2" s="1"/>
  <c r="O378" i="2"/>
  <c r="P378" i="2" s="1"/>
  <c r="O380" i="2"/>
  <c r="P380" i="2" s="1"/>
  <c r="O382" i="2"/>
  <c r="P382" i="2" s="1"/>
  <c r="O384" i="2"/>
  <c r="P384" i="2" s="1"/>
  <c r="O386" i="2"/>
  <c r="P386" i="2" s="1"/>
  <c r="O388" i="2"/>
  <c r="P388" i="2" s="1"/>
  <c r="O390" i="2"/>
  <c r="P390" i="2" s="1"/>
  <c r="O392" i="2"/>
  <c r="P392" i="2" s="1"/>
  <c r="O394" i="2"/>
  <c r="P394" i="2" s="1"/>
  <c r="O396" i="2"/>
  <c r="P396" i="2" s="1"/>
  <c r="O398" i="2"/>
  <c r="P398" i="2" s="1"/>
  <c r="O402" i="2"/>
  <c r="P402" i="2" s="1"/>
  <c r="O404" i="2"/>
  <c r="P404" i="2" s="1"/>
  <c r="M216" i="2"/>
  <c r="N216" i="2" s="1"/>
  <c r="M218" i="2"/>
  <c r="N218" i="2" s="1"/>
  <c r="M220" i="2"/>
  <c r="N220" i="2" s="1"/>
  <c r="M223" i="2"/>
  <c r="N223" i="2" s="1"/>
  <c r="M225" i="2"/>
  <c r="N225" i="2" s="1"/>
  <c r="M227" i="2"/>
  <c r="N227" i="2" s="1"/>
  <c r="M229" i="2"/>
  <c r="N229" i="2" s="1"/>
  <c r="M231" i="2"/>
  <c r="N231" i="2" s="1"/>
  <c r="M233" i="2"/>
  <c r="N233" i="2" s="1"/>
  <c r="M235" i="2"/>
  <c r="N235" i="2" s="1"/>
  <c r="M237" i="2"/>
  <c r="N237" i="2" s="1"/>
  <c r="M239" i="2"/>
  <c r="N239" i="2" s="1"/>
  <c r="M241" i="2"/>
  <c r="N241" i="2" s="1"/>
  <c r="M243" i="2"/>
  <c r="N243" i="2" s="1"/>
  <c r="M246" i="2"/>
  <c r="N246" i="2" s="1"/>
  <c r="M248" i="2"/>
  <c r="N248" i="2" s="1"/>
  <c r="M250" i="2"/>
  <c r="N250" i="2" s="1"/>
  <c r="M252" i="2"/>
  <c r="N252" i="2" s="1"/>
  <c r="M254" i="2"/>
  <c r="N254" i="2" s="1"/>
  <c r="M256" i="2"/>
  <c r="N256" i="2" s="1"/>
  <c r="M259" i="2"/>
  <c r="N259" i="2" s="1"/>
  <c r="M262" i="2"/>
  <c r="N262" i="2" s="1"/>
  <c r="M264" i="2"/>
  <c r="N264" i="2" s="1"/>
  <c r="M267" i="2"/>
  <c r="N267" i="2" s="1"/>
  <c r="M270" i="2"/>
  <c r="N270" i="2" s="1"/>
  <c r="M272" i="2"/>
  <c r="N272" i="2" s="1"/>
  <c r="M274" i="2"/>
  <c r="N274" i="2" s="1"/>
  <c r="M279" i="2"/>
  <c r="N279" i="2" s="1"/>
  <c r="M281" i="2"/>
  <c r="N281" i="2" s="1"/>
  <c r="M283" i="2"/>
  <c r="N283" i="2" s="1"/>
  <c r="M286" i="2"/>
  <c r="N286" i="2" s="1"/>
  <c r="M289" i="2"/>
  <c r="N289" i="2" s="1"/>
  <c r="M292" i="2"/>
  <c r="N292" i="2" s="1"/>
  <c r="M294" i="2"/>
  <c r="N294" i="2" s="1"/>
  <c r="M296" i="2"/>
  <c r="N296" i="2" s="1"/>
  <c r="M298" i="2"/>
  <c r="N298" i="2" s="1"/>
  <c r="M300" i="2"/>
  <c r="N300" i="2" s="1"/>
  <c r="M302" i="2"/>
  <c r="N302" i="2" s="1"/>
  <c r="M304" i="2"/>
  <c r="N304" i="2" s="1"/>
  <c r="M305" i="2"/>
  <c r="N305" i="2" s="1"/>
  <c r="M307" i="2"/>
  <c r="N307" i="2" s="1"/>
  <c r="M309" i="2"/>
  <c r="N309" i="2" s="1"/>
  <c r="M311" i="2"/>
  <c r="N311" i="2" s="1"/>
  <c r="M313" i="2"/>
  <c r="N313" i="2" s="1"/>
  <c r="M316" i="2"/>
  <c r="N316" i="2" s="1"/>
  <c r="M318" i="2"/>
  <c r="N318" i="2" s="1"/>
  <c r="M320" i="2"/>
  <c r="N320" i="2" s="1"/>
  <c r="M322" i="2"/>
  <c r="N322" i="2" s="1"/>
  <c r="M324" i="2"/>
  <c r="N324" i="2" s="1"/>
  <c r="M326" i="2"/>
  <c r="N326" i="2" s="1"/>
  <c r="M328" i="2"/>
  <c r="N328" i="2" s="1"/>
  <c r="M330" i="2"/>
  <c r="N330" i="2" s="1"/>
  <c r="M332" i="2"/>
  <c r="N332" i="2" s="1"/>
  <c r="M334" i="2"/>
  <c r="N334" i="2" s="1"/>
  <c r="M336" i="2"/>
  <c r="N336" i="2" s="1"/>
  <c r="M338" i="2"/>
  <c r="N338" i="2" s="1"/>
  <c r="M341" i="2"/>
  <c r="N341" i="2" s="1"/>
  <c r="M343" i="2"/>
  <c r="N343" i="2" s="1"/>
  <c r="M345" i="2"/>
  <c r="N345" i="2" s="1"/>
  <c r="M347" i="2"/>
  <c r="N347" i="2" s="1"/>
  <c r="M352" i="2"/>
  <c r="N352" i="2" s="1"/>
  <c r="M354" i="2"/>
  <c r="N354" i="2" s="1"/>
  <c r="M356" i="2"/>
  <c r="N356" i="2" s="1"/>
  <c r="M358" i="2"/>
  <c r="N358" i="2" s="1"/>
  <c r="M361" i="2"/>
  <c r="N361" i="2" s="1"/>
  <c r="M363" i="2"/>
  <c r="N363" i="2" s="1"/>
  <c r="M367" i="2"/>
  <c r="N367" i="2" s="1"/>
  <c r="M369" i="2"/>
  <c r="N369" i="2" s="1"/>
  <c r="M371" i="2"/>
  <c r="N371" i="2" s="1"/>
  <c r="M373" i="2"/>
  <c r="N373" i="2" s="1"/>
  <c r="M375" i="2"/>
  <c r="N375" i="2" s="1"/>
  <c r="M377" i="2"/>
  <c r="N377" i="2" s="1"/>
  <c r="M379" i="2"/>
  <c r="N379" i="2" s="1"/>
  <c r="M381" i="2"/>
  <c r="N381" i="2" s="1"/>
  <c r="M383" i="2"/>
  <c r="N383" i="2" s="1"/>
  <c r="M385" i="2"/>
  <c r="N385" i="2" s="1"/>
  <c r="M387" i="2"/>
  <c r="N387" i="2" s="1"/>
  <c r="M389" i="2"/>
  <c r="N389" i="2" s="1"/>
  <c r="M391" i="2"/>
  <c r="N391" i="2" s="1"/>
  <c r="M393" i="2"/>
  <c r="N393" i="2" s="1"/>
  <c r="M395" i="2"/>
  <c r="N395" i="2" s="1"/>
  <c r="M397" i="2"/>
  <c r="N397" i="2" s="1"/>
  <c r="M401" i="2"/>
  <c r="N401" i="2" s="1"/>
  <c r="M403" i="2"/>
  <c r="N403" i="2" s="1"/>
  <c r="M405" i="2"/>
  <c r="N405" i="2" s="1"/>
  <c r="O216" i="2"/>
  <c r="P216" i="2" s="1"/>
  <c r="O218" i="2"/>
  <c r="P218" i="2" s="1"/>
  <c r="O220" i="2"/>
  <c r="P220" i="2" s="1"/>
  <c r="O223" i="2"/>
  <c r="P223" i="2" s="1"/>
  <c r="O225" i="2"/>
  <c r="P225" i="2" s="1"/>
  <c r="O227" i="2"/>
  <c r="P227" i="2" s="1"/>
  <c r="O229" i="2"/>
  <c r="P229" i="2" s="1"/>
  <c r="O231" i="2"/>
  <c r="P231" i="2" s="1"/>
  <c r="O233" i="2"/>
  <c r="P233" i="2" s="1"/>
  <c r="O235" i="2"/>
  <c r="P235" i="2" s="1"/>
  <c r="O237" i="2"/>
  <c r="P237" i="2" s="1"/>
  <c r="O239" i="2"/>
  <c r="P239" i="2" s="1"/>
  <c r="O241" i="2"/>
  <c r="P241" i="2" s="1"/>
  <c r="O243" i="2"/>
  <c r="P243" i="2" s="1"/>
  <c r="O246" i="2"/>
  <c r="P246" i="2" s="1"/>
  <c r="O248" i="2"/>
  <c r="P248" i="2" s="1"/>
  <c r="O250" i="2"/>
  <c r="P250" i="2" s="1"/>
  <c r="O252" i="2"/>
  <c r="P252" i="2" s="1"/>
  <c r="O254" i="2"/>
  <c r="P254" i="2" s="1"/>
  <c r="O256" i="2"/>
  <c r="P256" i="2" s="1"/>
  <c r="O259" i="2"/>
  <c r="P259" i="2" s="1"/>
  <c r="O262" i="2"/>
  <c r="P262" i="2" s="1"/>
  <c r="O264" i="2"/>
  <c r="P264" i="2" s="1"/>
  <c r="O267" i="2"/>
  <c r="P267" i="2" s="1"/>
  <c r="O270" i="2"/>
  <c r="P270" i="2" s="1"/>
  <c r="O272" i="2"/>
  <c r="P272" i="2" s="1"/>
  <c r="O274" i="2"/>
  <c r="P274" i="2" s="1"/>
  <c r="O279" i="2"/>
  <c r="P279" i="2" s="1"/>
  <c r="O281" i="2"/>
  <c r="P281" i="2" s="1"/>
  <c r="O283" i="2"/>
  <c r="P283" i="2" s="1"/>
  <c r="O286" i="2"/>
  <c r="P286" i="2" s="1"/>
  <c r="O289" i="2"/>
  <c r="P289" i="2" s="1"/>
  <c r="O292" i="2"/>
  <c r="P292" i="2" s="1"/>
  <c r="O294" i="2"/>
  <c r="P294" i="2" s="1"/>
  <c r="O296" i="2"/>
  <c r="P296" i="2" s="1"/>
  <c r="O298" i="2"/>
  <c r="P298" i="2" s="1"/>
  <c r="O300" i="2"/>
  <c r="P300" i="2" s="1"/>
  <c r="O302" i="2"/>
  <c r="P302" i="2" s="1"/>
  <c r="O304" i="2"/>
  <c r="P304" i="2" s="1"/>
  <c r="O305" i="2"/>
  <c r="P305" i="2" s="1"/>
  <c r="O307" i="2"/>
  <c r="P307" i="2" s="1"/>
  <c r="O309" i="2"/>
  <c r="P309" i="2" s="1"/>
  <c r="O311" i="2"/>
  <c r="P311" i="2" s="1"/>
  <c r="O313" i="2"/>
  <c r="P313" i="2" s="1"/>
  <c r="O316" i="2"/>
  <c r="P316" i="2" s="1"/>
  <c r="O318" i="2"/>
  <c r="P318" i="2" s="1"/>
  <c r="O320" i="2"/>
  <c r="P320" i="2" s="1"/>
  <c r="O322" i="2"/>
  <c r="P322" i="2" s="1"/>
  <c r="O324" i="2"/>
  <c r="P324" i="2" s="1"/>
  <c r="O326" i="2"/>
  <c r="P326" i="2" s="1"/>
  <c r="O328" i="2"/>
  <c r="P328" i="2" s="1"/>
  <c r="O330" i="2"/>
  <c r="P330" i="2" s="1"/>
  <c r="O332" i="2"/>
  <c r="P332" i="2" s="1"/>
  <c r="O334" i="2"/>
  <c r="P334" i="2" s="1"/>
  <c r="O336" i="2"/>
  <c r="P336" i="2" s="1"/>
  <c r="O338" i="2"/>
  <c r="P338" i="2" s="1"/>
  <c r="O341" i="2"/>
  <c r="P341" i="2" s="1"/>
  <c r="O343" i="2"/>
  <c r="P343" i="2" s="1"/>
  <c r="O345" i="2"/>
  <c r="P345" i="2" s="1"/>
  <c r="O347" i="2"/>
  <c r="P347" i="2" s="1"/>
  <c r="O352" i="2"/>
  <c r="P352" i="2" s="1"/>
  <c r="O354" i="2"/>
  <c r="P354" i="2" s="1"/>
  <c r="O356" i="2"/>
  <c r="P356" i="2" s="1"/>
  <c r="O358" i="2"/>
  <c r="P358" i="2" s="1"/>
  <c r="O361" i="2"/>
  <c r="P361" i="2" s="1"/>
  <c r="O363" i="2"/>
  <c r="P363" i="2" s="1"/>
  <c r="O367" i="2"/>
  <c r="P367" i="2" s="1"/>
  <c r="O369" i="2"/>
  <c r="P369" i="2" s="1"/>
  <c r="O371" i="2"/>
  <c r="P371" i="2" s="1"/>
  <c r="O373" i="2"/>
  <c r="P373" i="2" s="1"/>
  <c r="O375" i="2"/>
  <c r="P375" i="2" s="1"/>
  <c r="O377" i="2"/>
  <c r="P377" i="2" s="1"/>
  <c r="O379" i="2"/>
  <c r="P379" i="2" s="1"/>
  <c r="O381" i="2"/>
  <c r="P381" i="2" s="1"/>
  <c r="O383" i="2"/>
  <c r="P383" i="2" s="1"/>
  <c r="O385" i="2"/>
  <c r="P385" i="2" s="1"/>
  <c r="O387" i="2"/>
  <c r="P387" i="2" s="1"/>
  <c r="O389" i="2"/>
  <c r="P389" i="2" s="1"/>
  <c r="O391" i="2"/>
  <c r="P391" i="2" s="1"/>
  <c r="O393" i="2"/>
  <c r="P393" i="2" s="1"/>
  <c r="O395" i="2"/>
  <c r="P395" i="2" s="1"/>
  <c r="O397" i="2"/>
  <c r="P397" i="2" s="1"/>
  <c r="O401" i="2"/>
  <c r="P401" i="2" s="1"/>
  <c r="O403" i="2"/>
  <c r="P403" i="2" s="1"/>
  <c r="O405" i="2"/>
  <c r="P405" i="2" s="1"/>
  <c r="M217" i="2"/>
  <c r="N217" i="2" s="1"/>
  <c r="M219" i="2"/>
  <c r="N219" i="2" s="1"/>
  <c r="M221" i="2"/>
  <c r="N221" i="2" s="1"/>
  <c r="M224" i="2"/>
  <c r="N224" i="2" s="1"/>
  <c r="M226" i="2"/>
  <c r="N226" i="2" s="1"/>
  <c r="M228" i="2"/>
  <c r="N228" i="2" s="1"/>
  <c r="M230" i="2"/>
  <c r="N230" i="2" s="1"/>
  <c r="M232" i="2"/>
  <c r="N232" i="2" s="1"/>
  <c r="M234" i="2"/>
  <c r="N234" i="2" s="1"/>
  <c r="M236" i="2"/>
  <c r="N236" i="2" s="1"/>
  <c r="M238" i="2"/>
  <c r="N238" i="2" s="1"/>
  <c r="M240" i="2"/>
  <c r="N240" i="2" s="1"/>
  <c r="M242" i="2"/>
  <c r="N242" i="2" s="1"/>
  <c r="M245" i="2"/>
  <c r="N245" i="2" s="1"/>
  <c r="M247" i="2"/>
  <c r="N247" i="2" s="1"/>
  <c r="M249" i="2"/>
  <c r="N249" i="2" s="1"/>
  <c r="M251" i="2"/>
  <c r="N251" i="2" s="1"/>
  <c r="M253" i="2"/>
  <c r="N253" i="2" s="1"/>
  <c r="M255" i="2"/>
  <c r="N255" i="2" s="1"/>
  <c r="M258" i="2"/>
  <c r="N258" i="2" s="1"/>
  <c r="M260" i="2"/>
  <c r="N260" i="2" s="1"/>
  <c r="M263" i="2"/>
  <c r="N263" i="2" s="1"/>
  <c r="M266" i="2"/>
  <c r="N266" i="2" s="1"/>
  <c r="M268" i="2"/>
  <c r="N268" i="2" s="1"/>
  <c r="M271" i="2"/>
  <c r="N271" i="2" s="1"/>
  <c r="M273" i="2"/>
  <c r="N273" i="2" s="1"/>
  <c r="M278" i="2"/>
  <c r="N278" i="2" s="1"/>
  <c r="M280" i="2"/>
  <c r="N280" i="2" s="1"/>
  <c r="M282" i="2"/>
  <c r="N282" i="2" s="1"/>
  <c r="M284" i="2"/>
  <c r="N284" i="2" s="1"/>
  <c r="M287" i="2"/>
  <c r="N287" i="2" s="1"/>
  <c r="M290" i="2"/>
  <c r="N290" i="2" s="1"/>
  <c r="M293" i="2"/>
  <c r="N293" i="2" s="1"/>
  <c r="M295" i="2"/>
  <c r="N295" i="2" s="1"/>
  <c r="M297" i="2"/>
  <c r="N297" i="2" s="1"/>
  <c r="M299" i="2"/>
  <c r="N299" i="2" s="1"/>
  <c r="M301" i="2"/>
  <c r="N301" i="2" s="1"/>
  <c r="M303" i="2"/>
  <c r="N303" i="2" s="1"/>
  <c r="M306" i="2"/>
  <c r="N306" i="2" s="1"/>
  <c r="M308" i="2"/>
  <c r="N308" i="2" s="1"/>
  <c r="M310" i="2"/>
  <c r="N310" i="2" s="1"/>
  <c r="M312" i="2"/>
  <c r="N312" i="2" s="1"/>
  <c r="M315" i="2"/>
  <c r="N315" i="2" s="1"/>
  <c r="M317" i="2"/>
  <c r="N317" i="2" s="1"/>
  <c r="M319" i="2"/>
  <c r="N319" i="2" s="1"/>
  <c r="M321" i="2"/>
  <c r="N321" i="2" s="1"/>
  <c r="M323" i="2"/>
  <c r="N323" i="2" s="1"/>
  <c r="M325" i="2"/>
  <c r="N325" i="2" s="1"/>
  <c r="M327" i="2"/>
  <c r="N327" i="2" s="1"/>
  <c r="M329" i="2"/>
  <c r="N329" i="2" s="1"/>
  <c r="M331" i="2"/>
  <c r="N331" i="2" s="1"/>
  <c r="M333" i="2"/>
  <c r="N333" i="2" s="1"/>
  <c r="M335" i="2"/>
  <c r="N335" i="2" s="1"/>
  <c r="M337" i="2"/>
  <c r="N337" i="2" s="1"/>
  <c r="M340" i="2"/>
  <c r="N340" i="2" s="1"/>
  <c r="M342" i="2"/>
  <c r="N342" i="2" s="1"/>
  <c r="M344" i="2"/>
  <c r="N344" i="2" s="1"/>
  <c r="M346" i="2"/>
  <c r="N346" i="2" s="1"/>
  <c r="M348" i="2"/>
  <c r="N348" i="2" s="1"/>
  <c r="M353" i="2"/>
  <c r="N353" i="2" s="1"/>
  <c r="M355" i="2"/>
  <c r="N355" i="2" s="1"/>
  <c r="M357" i="2"/>
  <c r="N357" i="2" s="1"/>
  <c r="M360" i="2"/>
  <c r="N360" i="2" s="1"/>
  <c r="M362" i="2"/>
  <c r="N362" i="2" s="1"/>
  <c r="M364" i="2"/>
  <c r="N364" i="2" s="1"/>
  <c r="M368" i="2"/>
  <c r="N368" i="2" s="1"/>
  <c r="M370" i="2"/>
  <c r="N370" i="2" s="1"/>
  <c r="M372" i="2"/>
  <c r="N372" i="2" s="1"/>
  <c r="M374" i="2"/>
  <c r="N374" i="2" s="1"/>
  <c r="M376" i="2"/>
  <c r="N376" i="2" s="1"/>
  <c r="M378" i="2"/>
  <c r="N378" i="2" s="1"/>
  <c r="M380" i="2"/>
  <c r="N380" i="2" s="1"/>
  <c r="M382" i="2"/>
  <c r="N382" i="2" s="1"/>
  <c r="M384" i="2"/>
  <c r="N384" i="2" s="1"/>
  <c r="M386" i="2"/>
  <c r="N386" i="2" s="1"/>
  <c r="M388" i="2"/>
  <c r="N388" i="2" s="1"/>
  <c r="M390" i="2"/>
  <c r="N390" i="2" s="1"/>
  <c r="M392" i="2"/>
  <c r="N392" i="2" s="1"/>
  <c r="M394" i="2"/>
  <c r="N394" i="2" s="1"/>
  <c r="M396" i="2"/>
  <c r="N396" i="2" s="1"/>
  <c r="M398" i="2"/>
  <c r="N398" i="2" s="1"/>
  <c r="M402" i="2"/>
  <c r="N402" i="2" s="1"/>
  <c r="M404" i="2"/>
  <c r="N404" i="2" s="1"/>
  <c r="M406" i="2"/>
  <c r="N406" i="2" s="1"/>
  <c r="O406" i="2"/>
  <c r="P406" i="2" s="1"/>
  <c r="O409" i="2"/>
  <c r="P409" i="2" s="1"/>
  <c r="O411" i="2"/>
  <c r="P411" i="2" s="1"/>
  <c r="O413" i="2"/>
  <c r="P413" i="2" s="1"/>
  <c r="O415" i="2"/>
  <c r="P415" i="2" s="1"/>
  <c r="O417" i="2"/>
  <c r="P417" i="2" s="1"/>
  <c r="O420" i="2"/>
  <c r="P420" i="2" s="1"/>
  <c r="O422" i="2"/>
  <c r="P422" i="2" s="1"/>
  <c r="O424" i="2"/>
  <c r="P424" i="2" s="1"/>
  <c r="O426" i="2"/>
  <c r="P426" i="2" s="1"/>
  <c r="O428" i="2"/>
  <c r="P428" i="2" s="1"/>
  <c r="O431" i="2"/>
  <c r="P431" i="2" s="1"/>
  <c r="O433" i="2"/>
  <c r="P433" i="2" s="1"/>
  <c r="O435" i="2"/>
  <c r="P435" i="2" s="1"/>
  <c r="O437" i="2"/>
  <c r="P437" i="2" s="1"/>
  <c r="O439" i="2"/>
  <c r="P439" i="2" s="1"/>
  <c r="O441" i="2"/>
  <c r="P441" i="2" s="1"/>
  <c r="O443" i="2"/>
  <c r="P443" i="2" s="1"/>
  <c r="O445" i="2"/>
  <c r="P445" i="2" s="1"/>
  <c r="O447" i="2"/>
  <c r="P447" i="2" s="1"/>
  <c r="O449" i="2"/>
  <c r="P449" i="2" s="1"/>
  <c r="O451" i="2"/>
  <c r="P451" i="2" s="1"/>
  <c r="O453" i="2"/>
  <c r="P453" i="2" s="1"/>
  <c r="O455" i="2"/>
  <c r="P455" i="2" s="1"/>
  <c r="O459" i="2"/>
  <c r="P459" i="2" s="1"/>
  <c r="O461" i="2"/>
  <c r="P461" i="2" s="1"/>
  <c r="O463" i="2"/>
  <c r="P463" i="2" s="1"/>
  <c r="O465" i="2"/>
  <c r="P465" i="2" s="1"/>
  <c r="O467" i="2"/>
  <c r="P467" i="2" s="1"/>
  <c r="O469" i="2"/>
  <c r="P469" i="2" s="1"/>
  <c r="O471" i="2"/>
  <c r="P471" i="2" s="1"/>
  <c r="O473" i="2"/>
  <c r="P473" i="2" s="1"/>
  <c r="O475" i="2"/>
  <c r="P475" i="2" s="1"/>
  <c r="O478" i="2"/>
  <c r="P478" i="2" s="1"/>
  <c r="O480" i="2"/>
  <c r="P480" i="2" s="1"/>
  <c r="O482" i="2"/>
  <c r="P482" i="2" s="1"/>
  <c r="O484" i="2"/>
  <c r="P484" i="2" s="1"/>
  <c r="O486" i="2"/>
  <c r="P486" i="2" s="1"/>
  <c r="O488" i="2"/>
  <c r="P488" i="2" s="1"/>
  <c r="O490" i="2"/>
  <c r="P490" i="2" s="1"/>
  <c r="O492" i="2"/>
  <c r="P492" i="2" s="1"/>
  <c r="O494" i="2"/>
  <c r="P494" i="2" s="1"/>
  <c r="O496" i="2"/>
  <c r="P496" i="2" s="1"/>
  <c r="O498" i="2"/>
  <c r="P498" i="2" s="1"/>
  <c r="O500" i="2"/>
  <c r="P500" i="2" s="1"/>
  <c r="O502" i="2"/>
  <c r="P502" i="2" s="1"/>
  <c r="O504" i="2"/>
  <c r="P504" i="2" s="1"/>
  <c r="O506" i="2"/>
  <c r="P506" i="2" s="1"/>
  <c r="O509" i="2"/>
  <c r="P509" i="2" s="1"/>
  <c r="O511" i="2"/>
  <c r="P511" i="2" s="1"/>
  <c r="O513" i="2"/>
  <c r="P513" i="2" s="1"/>
  <c r="O515" i="2"/>
  <c r="P515" i="2" s="1"/>
  <c r="O517" i="2"/>
  <c r="P517" i="2" s="1"/>
  <c r="O519" i="2"/>
  <c r="P519" i="2" s="1"/>
  <c r="O522" i="2"/>
  <c r="P522" i="2" s="1"/>
  <c r="O524" i="2"/>
  <c r="P524" i="2" s="1"/>
  <c r="O526" i="2"/>
  <c r="P526" i="2" s="1"/>
  <c r="O528" i="2"/>
  <c r="P528" i="2" s="1"/>
  <c r="O530" i="2"/>
  <c r="P530" i="2" s="1"/>
  <c r="O532" i="2"/>
  <c r="P532" i="2" s="1"/>
  <c r="O534" i="2"/>
  <c r="P534" i="2" s="1"/>
  <c r="O536" i="2"/>
  <c r="P536" i="2" s="1"/>
  <c r="O538" i="2"/>
  <c r="P538" i="2" s="1"/>
  <c r="O540" i="2"/>
  <c r="P540" i="2" s="1"/>
  <c r="O542" i="2"/>
  <c r="P542" i="2" s="1"/>
  <c r="O544" i="2"/>
  <c r="P544" i="2" s="1"/>
  <c r="O546" i="2"/>
  <c r="P546" i="2" s="1"/>
  <c r="O548" i="2"/>
  <c r="P548" i="2" s="1"/>
  <c r="O550" i="2"/>
  <c r="P550" i="2" s="1"/>
  <c r="O562" i="2"/>
  <c r="P562" i="2" s="1"/>
  <c r="O564" i="2"/>
  <c r="P564" i="2" s="1"/>
  <c r="O566" i="2"/>
  <c r="P566" i="2" s="1"/>
  <c r="O568" i="2"/>
  <c r="P568" i="2" s="1"/>
  <c r="O570" i="2"/>
  <c r="P570" i="2" s="1"/>
  <c r="O572" i="2"/>
  <c r="P572" i="2" s="1"/>
  <c r="O574" i="2"/>
  <c r="P574" i="2" s="1"/>
  <c r="O576" i="2"/>
  <c r="P576" i="2" s="1"/>
  <c r="O578" i="2"/>
  <c r="P578" i="2" s="1"/>
  <c r="O580" i="2"/>
  <c r="P580" i="2" s="1"/>
  <c r="O582" i="2"/>
  <c r="P582" i="2" s="1"/>
  <c r="O586" i="2"/>
  <c r="P586" i="2" s="1"/>
  <c r="O588" i="2"/>
  <c r="P588" i="2" s="1"/>
  <c r="O590" i="2"/>
  <c r="P590" i="2" s="1"/>
  <c r="O592" i="2"/>
  <c r="P592" i="2" s="1"/>
  <c r="O596" i="2"/>
  <c r="P596" i="2" s="1"/>
  <c r="M407" i="2"/>
  <c r="N407" i="2" s="1"/>
  <c r="M410" i="2"/>
  <c r="N410" i="2" s="1"/>
  <c r="M412" i="2"/>
  <c r="N412" i="2" s="1"/>
  <c r="M414" i="2"/>
  <c r="N414" i="2" s="1"/>
  <c r="M416" i="2"/>
  <c r="N416" i="2" s="1"/>
  <c r="M418" i="2"/>
  <c r="N418" i="2" s="1"/>
  <c r="M421" i="2"/>
  <c r="N421" i="2" s="1"/>
  <c r="M423" i="2"/>
  <c r="N423" i="2" s="1"/>
  <c r="M425" i="2"/>
  <c r="N425" i="2" s="1"/>
  <c r="M427" i="2"/>
  <c r="N427" i="2" s="1"/>
  <c r="M429" i="2"/>
  <c r="N429" i="2" s="1"/>
  <c r="M432" i="2"/>
  <c r="N432" i="2" s="1"/>
  <c r="M434" i="2"/>
  <c r="N434" i="2" s="1"/>
  <c r="M436" i="2"/>
  <c r="N436" i="2" s="1"/>
  <c r="M438" i="2"/>
  <c r="N438" i="2" s="1"/>
  <c r="M440" i="2"/>
  <c r="N440" i="2" s="1"/>
  <c r="M442" i="2"/>
  <c r="N442" i="2" s="1"/>
  <c r="M444" i="2"/>
  <c r="N444" i="2" s="1"/>
  <c r="M446" i="2"/>
  <c r="N446" i="2" s="1"/>
  <c r="M448" i="2"/>
  <c r="N448" i="2" s="1"/>
  <c r="M450" i="2"/>
  <c r="N450" i="2" s="1"/>
  <c r="M452" i="2"/>
  <c r="N452" i="2" s="1"/>
  <c r="M454" i="2"/>
  <c r="N454" i="2" s="1"/>
  <c r="M456" i="2"/>
  <c r="N456" i="2" s="1"/>
  <c r="M460" i="2"/>
  <c r="N460" i="2" s="1"/>
  <c r="M462" i="2"/>
  <c r="N462" i="2" s="1"/>
  <c r="M464" i="2"/>
  <c r="N464" i="2" s="1"/>
  <c r="M466" i="2"/>
  <c r="N466" i="2" s="1"/>
  <c r="M468" i="2"/>
  <c r="N468" i="2" s="1"/>
  <c r="M470" i="2"/>
  <c r="N470" i="2" s="1"/>
  <c r="M472" i="2"/>
  <c r="N472" i="2" s="1"/>
  <c r="M474" i="2"/>
  <c r="N474" i="2" s="1"/>
  <c r="M476" i="2"/>
  <c r="N476" i="2" s="1"/>
  <c r="M479" i="2"/>
  <c r="N479" i="2" s="1"/>
  <c r="M481" i="2"/>
  <c r="N481" i="2" s="1"/>
  <c r="M483" i="2"/>
  <c r="N483" i="2" s="1"/>
  <c r="M485" i="2"/>
  <c r="N485" i="2" s="1"/>
  <c r="M487" i="2"/>
  <c r="N487" i="2" s="1"/>
  <c r="M489" i="2"/>
  <c r="N489" i="2" s="1"/>
  <c r="M491" i="2"/>
  <c r="N491" i="2" s="1"/>
  <c r="M493" i="2"/>
  <c r="N493" i="2" s="1"/>
  <c r="M495" i="2"/>
  <c r="N495" i="2" s="1"/>
  <c r="M497" i="2"/>
  <c r="N497" i="2" s="1"/>
  <c r="M499" i="2"/>
  <c r="N499" i="2" s="1"/>
  <c r="M501" i="2"/>
  <c r="N501" i="2" s="1"/>
  <c r="M503" i="2"/>
  <c r="N503" i="2" s="1"/>
  <c r="M505" i="2"/>
  <c r="N505" i="2" s="1"/>
  <c r="M508" i="2"/>
  <c r="N508" i="2" s="1"/>
  <c r="M510" i="2"/>
  <c r="N510" i="2" s="1"/>
  <c r="M512" i="2"/>
  <c r="N512" i="2" s="1"/>
  <c r="M514" i="2"/>
  <c r="N514" i="2" s="1"/>
  <c r="M516" i="2"/>
  <c r="N516" i="2" s="1"/>
  <c r="M518" i="2"/>
  <c r="N518" i="2" s="1"/>
  <c r="M520" i="2"/>
  <c r="N520" i="2" s="1"/>
  <c r="M523" i="2"/>
  <c r="N523" i="2" s="1"/>
  <c r="M525" i="2"/>
  <c r="N525" i="2" s="1"/>
  <c r="M527" i="2"/>
  <c r="N527" i="2" s="1"/>
  <c r="M529" i="2"/>
  <c r="N529" i="2" s="1"/>
  <c r="M531" i="2"/>
  <c r="N531" i="2" s="1"/>
  <c r="M533" i="2"/>
  <c r="N533" i="2" s="1"/>
  <c r="M535" i="2"/>
  <c r="N535" i="2" s="1"/>
  <c r="M537" i="2"/>
  <c r="N537" i="2" s="1"/>
  <c r="M539" i="2"/>
  <c r="N539" i="2" s="1"/>
  <c r="M541" i="2"/>
  <c r="N541" i="2" s="1"/>
  <c r="M543" i="2"/>
  <c r="N543" i="2" s="1"/>
  <c r="M545" i="2"/>
  <c r="N545" i="2" s="1"/>
  <c r="M547" i="2"/>
  <c r="N547" i="2" s="1"/>
  <c r="M549" i="2"/>
  <c r="N549" i="2" s="1"/>
  <c r="M556" i="2"/>
  <c r="N556" i="2" s="1"/>
  <c r="M559" i="2"/>
  <c r="N559" i="2" s="1"/>
  <c r="M563" i="2"/>
  <c r="N563" i="2" s="1"/>
  <c r="M565" i="2"/>
  <c r="N565" i="2" s="1"/>
  <c r="M567" i="2"/>
  <c r="N567" i="2" s="1"/>
  <c r="M569" i="2"/>
  <c r="N569" i="2" s="1"/>
  <c r="M571" i="2"/>
  <c r="N571" i="2" s="1"/>
  <c r="M573" i="2"/>
  <c r="N573" i="2" s="1"/>
  <c r="M575" i="2"/>
  <c r="N575" i="2" s="1"/>
  <c r="M577" i="2"/>
  <c r="N577" i="2" s="1"/>
  <c r="M579" i="2"/>
  <c r="N579" i="2" s="1"/>
  <c r="M581" i="2"/>
  <c r="N581" i="2" s="1"/>
  <c r="M585" i="2"/>
  <c r="N585" i="2" s="1"/>
  <c r="M587" i="2"/>
  <c r="N587" i="2" s="1"/>
  <c r="M589" i="2"/>
  <c r="N589" i="2" s="1"/>
  <c r="M591" i="2"/>
  <c r="N591" i="2" s="1"/>
  <c r="M595" i="2"/>
  <c r="N595" i="2" s="1"/>
  <c r="O407" i="2"/>
  <c r="P407" i="2" s="1"/>
  <c r="O410" i="2"/>
  <c r="P410" i="2" s="1"/>
  <c r="O412" i="2"/>
  <c r="P412" i="2" s="1"/>
  <c r="O414" i="2"/>
  <c r="P414" i="2" s="1"/>
  <c r="O416" i="2"/>
  <c r="P416" i="2" s="1"/>
  <c r="O418" i="2"/>
  <c r="P418" i="2" s="1"/>
  <c r="O421" i="2"/>
  <c r="P421" i="2" s="1"/>
  <c r="O425" i="2"/>
  <c r="P425" i="2" s="1"/>
  <c r="O427" i="2"/>
  <c r="P427" i="2" s="1"/>
  <c r="O429" i="2"/>
  <c r="P429" i="2" s="1"/>
  <c r="O432" i="2"/>
  <c r="P432" i="2" s="1"/>
  <c r="O434" i="2"/>
  <c r="P434" i="2" s="1"/>
  <c r="O436" i="2"/>
  <c r="P436" i="2" s="1"/>
  <c r="O438" i="2"/>
  <c r="P438" i="2" s="1"/>
  <c r="O440" i="2"/>
  <c r="P440" i="2" s="1"/>
  <c r="O442" i="2"/>
  <c r="P442" i="2" s="1"/>
  <c r="O444" i="2"/>
  <c r="P444" i="2" s="1"/>
  <c r="O446" i="2"/>
  <c r="P446" i="2" s="1"/>
  <c r="O448" i="2"/>
  <c r="P448" i="2" s="1"/>
  <c r="O450" i="2"/>
  <c r="P450" i="2" s="1"/>
  <c r="O452" i="2"/>
  <c r="P452" i="2" s="1"/>
  <c r="O454" i="2"/>
  <c r="P454" i="2" s="1"/>
  <c r="O456" i="2"/>
  <c r="P456" i="2" s="1"/>
  <c r="O460" i="2"/>
  <c r="P460" i="2" s="1"/>
  <c r="O462" i="2"/>
  <c r="P462" i="2" s="1"/>
  <c r="O464" i="2"/>
  <c r="P464" i="2" s="1"/>
  <c r="O466" i="2"/>
  <c r="P466" i="2" s="1"/>
  <c r="O468" i="2"/>
  <c r="P468" i="2" s="1"/>
  <c r="O470" i="2"/>
  <c r="P470" i="2" s="1"/>
  <c r="O472" i="2"/>
  <c r="P472" i="2" s="1"/>
  <c r="O474" i="2"/>
  <c r="P474" i="2" s="1"/>
  <c r="O476" i="2"/>
  <c r="P476" i="2" s="1"/>
  <c r="O479" i="2"/>
  <c r="P479" i="2" s="1"/>
  <c r="O481" i="2"/>
  <c r="P481" i="2" s="1"/>
  <c r="O483" i="2"/>
  <c r="P483" i="2" s="1"/>
  <c r="O485" i="2"/>
  <c r="P485" i="2" s="1"/>
  <c r="O487" i="2"/>
  <c r="P487" i="2" s="1"/>
  <c r="O489" i="2"/>
  <c r="P489" i="2" s="1"/>
  <c r="O491" i="2"/>
  <c r="P491" i="2" s="1"/>
  <c r="O493" i="2"/>
  <c r="P493" i="2" s="1"/>
  <c r="O495" i="2"/>
  <c r="P495" i="2" s="1"/>
  <c r="O497" i="2"/>
  <c r="P497" i="2" s="1"/>
  <c r="O499" i="2"/>
  <c r="P499" i="2" s="1"/>
  <c r="O501" i="2"/>
  <c r="P501" i="2" s="1"/>
  <c r="O503" i="2"/>
  <c r="P503" i="2" s="1"/>
  <c r="O505" i="2"/>
  <c r="P505" i="2" s="1"/>
  <c r="O508" i="2"/>
  <c r="P508" i="2" s="1"/>
  <c r="O510" i="2"/>
  <c r="P510" i="2" s="1"/>
  <c r="O512" i="2"/>
  <c r="P512" i="2" s="1"/>
  <c r="O514" i="2"/>
  <c r="P514" i="2" s="1"/>
  <c r="O516" i="2"/>
  <c r="P516" i="2" s="1"/>
  <c r="O518" i="2"/>
  <c r="P518" i="2" s="1"/>
  <c r="O520" i="2"/>
  <c r="P520" i="2" s="1"/>
  <c r="O523" i="2"/>
  <c r="P523" i="2" s="1"/>
  <c r="O525" i="2"/>
  <c r="P525" i="2" s="1"/>
  <c r="O527" i="2"/>
  <c r="P527" i="2" s="1"/>
  <c r="O529" i="2"/>
  <c r="P529" i="2" s="1"/>
  <c r="O531" i="2"/>
  <c r="P531" i="2" s="1"/>
  <c r="O533" i="2"/>
  <c r="P533" i="2" s="1"/>
  <c r="O535" i="2"/>
  <c r="P535" i="2" s="1"/>
  <c r="O537" i="2"/>
  <c r="P537" i="2" s="1"/>
  <c r="O539" i="2"/>
  <c r="P539" i="2" s="1"/>
  <c r="O541" i="2"/>
  <c r="P541" i="2" s="1"/>
  <c r="O543" i="2"/>
  <c r="P543" i="2" s="1"/>
  <c r="O545" i="2"/>
  <c r="P545" i="2" s="1"/>
  <c r="O547" i="2"/>
  <c r="P547" i="2" s="1"/>
  <c r="O549" i="2"/>
  <c r="P549" i="2" s="1"/>
  <c r="O563" i="2"/>
  <c r="P563" i="2" s="1"/>
  <c r="O565" i="2"/>
  <c r="P565" i="2" s="1"/>
  <c r="O567" i="2"/>
  <c r="P567" i="2" s="1"/>
  <c r="O569" i="2"/>
  <c r="P569" i="2" s="1"/>
  <c r="O571" i="2"/>
  <c r="P571" i="2" s="1"/>
  <c r="O573" i="2"/>
  <c r="P573" i="2" s="1"/>
  <c r="O575" i="2"/>
  <c r="P575" i="2" s="1"/>
  <c r="O577" i="2"/>
  <c r="P577" i="2" s="1"/>
  <c r="O579" i="2"/>
  <c r="P579" i="2" s="1"/>
  <c r="O581" i="2"/>
  <c r="P581" i="2" s="1"/>
  <c r="O585" i="2"/>
  <c r="P585" i="2" s="1"/>
  <c r="O587" i="2"/>
  <c r="P587" i="2" s="1"/>
  <c r="O589" i="2"/>
  <c r="P589" i="2" s="1"/>
  <c r="O591" i="2"/>
  <c r="P591" i="2" s="1"/>
  <c r="O595" i="2"/>
  <c r="P595" i="2" s="1"/>
  <c r="M409" i="2"/>
  <c r="N409" i="2" s="1"/>
  <c r="M411" i="2"/>
  <c r="N411" i="2" s="1"/>
  <c r="M413" i="2"/>
  <c r="N413" i="2" s="1"/>
  <c r="M415" i="2"/>
  <c r="N415" i="2" s="1"/>
  <c r="M417" i="2"/>
  <c r="N417" i="2" s="1"/>
  <c r="M420" i="2"/>
  <c r="N420" i="2" s="1"/>
  <c r="M422" i="2"/>
  <c r="N422" i="2" s="1"/>
  <c r="M424" i="2"/>
  <c r="N424" i="2" s="1"/>
  <c r="M426" i="2"/>
  <c r="N426" i="2" s="1"/>
  <c r="M428" i="2"/>
  <c r="N428" i="2" s="1"/>
  <c r="M431" i="2"/>
  <c r="N431" i="2" s="1"/>
  <c r="M433" i="2"/>
  <c r="N433" i="2" s="1"/>
  <c r="M435" i="2"/>
  <c r="N435" i="2" s="1"/>
  <c r="M437" i="2"/>
  <c r="N437" i="2" s="1"/>
  <c r="M439" i="2"/>
  <c r="N439" i="2" s="1"/>
  <c r="M441" i="2"/>
  <c r="N441" i="2" s="1"/>
  <c r="M443" i="2"/>
  <c r="N443" i="2" s="1"/>
  <c r="M445" i="2"/>
  <c r="N445" i="2" s="1"/>
  <c r="M447" i="2"/>
  <c r="N447" i="2" s="1"/>
  <c r="M449" i="2"/>
  <c r="N449" i="2" s="1"/>
  <c r="M451" i="2"/>
  <c r="N451" i="2" s="1"/>
  <c r="M453" i="2"/>
  <c r="N453" i="2" s="1"/>
  <c r="M455" i="2"/>
  <c r="N455" i="2" s="1"/>
  <c r="M459" i="2"/>
  <c r="N459" i="2" s="1"/>
  <c r="M461" i="2"/>
  <c r="N461" i="2" s="1"/>
  <c r="M463" i="2"/>
  <c r="N463" i="2" s="1"/>
  <c r="M465" i="2"/>
  <c r="N465" i="2" s="1"/>
  <c r="M467" i="2"/>
  <c r="N467" i="2" s="1"/>
  <c r="M469" i="2"/>
  <c r="N469" i="2" s="1"/>
  <c r="M471" i="2"/>
  <c r="N471" i="2" s="1"/>
  <c r="M473" i="2"/>
  <c r="N473" i="2" s="1"/>
  <c r="M475" i="2"/>
  <c r="N475" i="2" s="1"/>
  <c r="M478" i="2"/>
  <c r="N478" i="2" s="1"/>
  <c r="M480" i="2"/>
  <c r="N480" i="2" s="1"/>
  <c r="M482" i="2"/>
  <c r="N482" i="2" s="1"/>
  <c r="M484" i="2"/>
  <c r="N484" i="2" s="1"/>
  <c r="M486" i="2"/>
  <c r="N486" i="2" s="1"/>
  <c r="M488" i="2"/>
  <c r="N488" i="2" s="1"/>
  <c r="M490" i="2"/>
  <c r="N490" i="2" s="1"/>
  <c r="M492" i="2"/>
  <c r="N492" i="2" s="1"/>
  <c r="M494" i="2"/>
  <c r="N494" i="2" s="1"/>
  <c r="M496" i="2"/>
  <c r="N496" i="2" s="1"/>
  <c r="M498" i="2"/>
  <c r="N498" i="2" s="1"/>
  <c r="M500" i="2"/>
  <c r="N500" i="2" s="1"/>
  <c r="M502" i="2"/>
  <c r="N502" i="2" s="1"/>
  <c r="M504" i="2"/>
  <c r="N504" i="2" s="1"/>
  <c r="M506" i="2"/>
  <c r="N506" i="2" s="1"/>
  <c r="M509" i="2"/>
  <c r="N509" i="2" s="1"/>
  <c r="M511" i="2"/>
  <c r="N511" i="2" s="1"/>
  <c r="M513" i="2"/>
  <c r="N513" i="2" s="1"/>
  <c r="M515" i="2"/>
  <c r="N515" i="2" s="1"/>
  <c r="M517" i="2"/>
  <c r="N517" i="2" s="1"/>
  <c r="M519" i="2"/>
  <c r="N519" i="2" s="1"/>
  <c r="M522" i="2"/>
  <c r="N522" i="2" s="1"/>
  <c r="M524" i="2"/>
  <c r="N524" i="2" s="1"/>
  <c r="M526" i="2"/>
  <c r="N526" i="2" s="1"/>
  <c r="M528" i="2"/>
  <c r="N528" i="2" s="1"/>
  <c r="M530" i="2"/>
  <c r="N530" i="2" s="1"/>
  <c r="M532" i="2"/>
  <c r="N532" i="2" s="1"/>
  <c r="M534" i="2"/>
  <c r="N534" i="2" s="1"/>
  <c r="M536" i="2"/>
  <c r="N536" i="2" s="1"/>
  <c r="M538" i="2"/>
  <c r="N538" i="2" s="1"/>
  <c r="M540" i="2"/>
  <c r="N540" i="2" s="1"/>
  <c r="M542" i="2"/>
  <c r="N542" i="2" s="1"/>
  <c r="M544" i="2"/>
  <c r="N544" i="2" s="1"/>
  <c r="M546" i="2"/>
  <c r="N546" i="2" s="1"/>
  <c r="M548" i="2"/>
  <c r="N548" i="2" s="1"/>
  <c r="M550" i="2"/>
  <c r="N550" i="2" s="1"/>
  <c r="M557" i="2"/>
  <c r="N557" i="2" s="1"/>
  <c r="M562" i="2"/>
  <c r="N562" i="2" s="1"/>
  <c r="M564" i="2"/>
  <c r="N564" i="2" s="1"/>
  <c r="M566" i="2"/>
  <c r="N566" i="2" s="1"/>
  <c r="M568" i="2"/>
  <c r="N568" i="2" s="1"/>
  <c r="M570" i="2"/>
  <c r="N570" i="2" s="1"/>
  <c r="M572" i="2"/>
  <c r="N572" i="2" s="1"/>
  <c r="M574" i="2"/>
  <c r="N574" i="2" s="1"/>
  <c r="M576" i="2"/>
  <c r="N576" i="2" s="1"/>
  <c r="M578" i="2"/>
  <c r="N578" i="2" s="1"/>
  <c r="M580" i="2"/>
  <c r="N580" i="2" s="1"/>
  <c r="M582" i="2"/>
  <c r="N582" i="2" s="1"/>
  <c r="M586" i="2"/>
  <c r="N586" i="2" s="1"/>
  <c r="M588" i="2"/>
  <c r="N588" i="2" s="1"/>
  <c r="M590" i="2"/>
  <c r="N590" i="2" s="1"/>
  <c r="M592" i="2"/>
  <c r="N592" i="2" s="1"/>
  <c r="M596" i="2"/>
  <c r="N596" i="2" s="1"/>
  <c r="M597" i="2"/>
  <c r="N597" i="2" s="1"/>
  <c r="M599" i="2"/>
  <c r="N599" i="2" s="1"/>
  <c r="M601" i="2"/>
  <c r="N601" i="2" s="1"/>
  <c r="M604" i="2"/>
  <c r="N604" i="2" s="1"/>
  <c r="M608" i="2"/>
  <c r="N608" i="2" s="1"/>
  <c r="M610" i="2"/>
  <c r="N610" i="2" s="1"/>
  <c r="M615" i="2"/>
  <c r="N615" i="2" s="1"/>
  <c r="M617" i="2"/>
  <c r="N617" i="2" s="1"/>
  <c r="M621" i="2"/>
  <c r="N621" i="2" s="1"/>
  <c r="M624" i="2"/>
  <c r="N624" i="2" s="1"/>
  <c r="M626" i="2"/>
  <c r="N626" i="2" s="1"/>
  <c r="M628" i="2"/>
  <c r="N628" i="2" s="1"/>
  <c r="M630" i="2"/>
  <c r="N630" i="2" s="1"/>
  <c r="M633" i="2"/>
  <c r="N633" i="2" s="1"/>
  <c r="M635" i="2"/>
  <c r="N635" i="2" s="1"/>
  <c r="M637" i="2"/>
  <c r="N637" i="2" s="1"/>
  <c r="M639" i="2"/>
  <c r="N639" i="2" s="1"/>
  <c r="M641" i="2"/>
  <c r="N641" i="2" s="1"/>
  <c r="M643" i="2"/>
  <c r="N643" i="2" s="1"/>
  <c r="M645" i="2"/>
  <c r="N645" i="2" s="1"/>
  <c r="M648" i="2"/>
  <c r="N648" i="2" s="1"/>
  <c r="M650" i="2"/>
  <c r="N650" i="2" s="1"/>
  <c r="M652" i="2"/>
  <c r="N652" i="2" s="1"/>
  <c r="M655" i="2"/>
  <c r="N655" i="2" s="1"/>
  <c r="M657" i="2"/>
  <c r="N657" i="2" s="1"/>
  <c r="M659" i="2"/>
  <c r="N659" i="2" s="1"/>
  <c r="M661" i="2"/>
  <c r="N661" i="2" s="1"/>
  <c r="M663" i="2"/>
  <c r="N663" i="2" s="1"/>
  <c r="M665" i="2"/>
  <c r="N665" i="2" s="1"/>
  <c r="M667" i="2"/>
  <c r="N667" i="2" s="1"/>
  <c r="M670" i="2"/>
  <c r="N670" i="2" s="1"/>
  <c r="M672" i="2"/>
  <c r="N672" i="2" s="1"/>
  <c r="M674" i="2"/>
  <c r="N674" i="2" s="1"/>
  <c r="M676" i="2"/>
  <c r="N676" i="2" s="1"/>
  <c r="M679" i="2"/>
  <c r="N679" i="2" s="1"/>
  <c r="M682" i="2"/>
  <c r="N682" i="2" s="1"/>
  <c r="M684" i="2"/>
  <c r="N684" i="2" s="1"/>
  <c r="M686" i="2"/>
  <c r="N686" i="2" s="1"/>
  <c r="M688" i="2"/>
  <c r="N688" i="2" s="1"/>
  <c r="M690" i="2"/>
  <c r="N690" i="2" s="1"/>
  <c r="M692" i="2"/>
  <c r="N692" i="2" s="1"/>
  <c r="M698" i="2"/>
  <c r="N698" i="2" s="1"/>
  <c r="M700" i="2"/>
  <c r="N700" i="2" s="1"/>
  <c r="M702" i="2"/>
  <c r="N702" i="2" s="1"/>
  <c r="M704" i="2"/>
  <c r="N704" i="2" s="1"/>
  <c r="O597" i="2"/>
  <c r="P597" i="2" s="1"/>
  <c r="O599" i="2"/>
  <c r="P599" i="2" s="1"/>
  <c r="O601" i="2"/>
  <c r="P601" i="2" s="1"/>
  <c r="O604" i="2"/>
  <c r="P604" i="2" s="1"/>
  <c r="O608" i="2"/>
  <c r="P608" i="2" s="1"/>
  <c r="O610" i="2"/>
  <c r="P610" i="2" s="1"/>
  <c r="O621" i="2"/>
  <c r="P621" i="2" s="1"/>
  <c r="O624" i="2"/>
  <c r="P624" i="2" s="1"/>
  <c r="O626" i="2"/>
  <c r="P626" i="2" s="1"/>
  <c r="O628" i="2"/>
  <c r="P628" i="2" s="1"/>
  <c r="O630" i="2"/>
  <c r="P630" i="2" s="1"/>
  <c r="O633" i="2"/>
  <c r="P633" i="2" s="1"/>
  <c r="O635" i="2"/>
  <c r="P635" i="2" s="1"/>
  <c r="O637" i="2"/>
  <c r="P637" i="2" s="1"/>
  <c r="O639" i="2"/>
  <c r="P639" i="2" s="1"/>
  <c r="O641" i="2"/>
  <c r="P641" i="2" s="1"/>
  <c r="O643" i="2"/>
  <c r="P643" i="2" s="1"/>
  <c r="O645" i="2"/>
  <c r="P645" i="2" s="1"/>
  <c r="O648" i="2"/>
  <c r="P648" i="2" s="1"/>
  <c r="O650" i="2"/>
  <c r="P650" i="2" s="1"/>
  <c r="O652" i="2"/>
  <c r="P652" i="2" s="1"/>
  <c r="O655" i="2"/>
  <c r="P655" i="2" s="1"/>
  <c r="O657" i="2"/>
  <c r="P657" i="2" s="1"/>
  <c r="O659" i="2"/>
  <c r="P659" i="2" s="1"/>
  <c r="O661" i="2"/>
  <c r="P661" i="2" s="1"/>
  <c r="O663" i="2"/>
  <c r="P663" i="2" s="1"/>
  <c r="O665" i="2"/>
  <c r="P665" i="2" s="1"/>
  <c r="O667" i="2"/>
  <c r="P667" i="2" s="1"/>
  <c r="O670" i="2"/>
  <c r="P670" i="2" s="1"/>
  <c r="O672" i="2"/>
  <c r="P672" i="2" s="1"/>
  <c r="O674" i="2"/>
  <c r="P674" i="2" s="1"/>
  <c r="O676" i="2"/>
  <c r="P676" i="2" s="1"/>
  <c r="O679" i="2"/>
  <c r="P679" i="2" s="1"/>
  <c r="O682" i="2"/>
  <c r="P682" i="2" s="1"/>
  <c r="O684" i="2"/>
  <c r="P684" i="2" s="1"/>
  <c r="O686" i="2"/>
  <c r="P686" i="2" s="1"/>
  <c r="O688" i="2"/>
  <c r="P688" i="2" s="1"/>
  <c r="O690" i="2"/>
  <c r="P690" i="2" s="1"/>
  <c r="O692" i="2"/>
  <c r="P692" i="2" s="1"/>
  <c r="O698" i="2"/>
  <c r="P698" i="2" s="1"/>
  <c r="O700" i="2"/>
  <c r="P700" i="2" s="1"/>
  <c r="O702" i="2"/>
  <c r="P702" i="2" s="1"/>
  <c r="O704" i="2"/>
  <c r="P704" i="2" s="1"/>
  <c r="M598" i="2"/>
  <c r="N598" i="2" s="1"/>
  <c r="M600" i="2"/>
  <c r="N600" i="2" s="1"/>
  <c r="M603" i="2"/>
  <c r="N603" i="2" s="1"/>
  <c r="M607" i="2"/>
  <c r="N607" i="2" s="1"/>
  <c r="M609" i="2"/>
  <c r="N609" i="2" s="1"/>
  <c r="M614" i="2"/>
  <c r="N614" i="2" s="1"/>
  <c r="M616" i="2"/>
  <c r="N616" i="2" s="1"/>
  <c r="M620" i="2"/>
  <c r="N620" i="2" s="1"/>
  <c r="M623" i="2"/>
  <c r="N623" i="2" s="1"/>
  <c r="M625" i="2"/>
  <c r="N625" i="2" s="1"/>
  <c r="M627" i="2"/>
  <c r="N627" i="2" s="1"/>
  <c r="M629" i="2"/>
  <c r="N629" i="2" s="1"/>
  <c r="M631" i="2"/>
  <c r="N631" i="2" s="1"/>
  <c r="M634" i="2"/>
  <c r="N634" i="2" s="1"/>
  <c r="M636" i="2"/>
  <c r="N636" i="2" s="1"/>
  <c r="M638" i="2"/>
  <c r="N638" i="2" s="1"/>
  <c r="M640" i="2"/>
  <c r="N640" i="2" s="1"/>
  <c r="M642" i="2"/>
  <c r="N642" i="2" s="1"/>
  <c r="M644" i="2"/>
  <c r="N644" i="2" s="1"/>
  <c r="M646" i="2"/>
  <c r="N646" i="2" s="1"/>
  <c r="M649" i="2"/>
  <c r="N649" i="2" s="1"/>
  <c r="M651" i="2"/>
  <c r="N651" i="2" s="1"/>
  <c r="M653" i="2"/>
  <c r="N653" i="2" s="1"/>
  <c r="M656" i="2"/>
  <c r="N656" i="2" s="1"/>
  <c r="M658" i="2"/>
  <c r="N658" i="2" s="1"/>
  <c r="M660" i="2"/>
  <c r="N660" i="2" s="1"/>
  <c r="M662" i="2"/>
  <c r="N662" i="2" s="1"/>
  <c r="M664" i="2"/>
  <c r="N664" i="2" s="1"/>
  <c r="M666" i="2"/>
  <c r="N666" i="2" s="1"/>
  <c r="M668" i="2"/>
  <c r="N668" i="2" s="1"/>
  <c r="M671" i="2"/>
  <c r="N671" i="2" s="1"/>
  <c r="M673" i="2"/>
  <c r="N673" i="2" s="1"/>
  <c r="M675" i="2"/>
  <c r="N675" i="2" s="1"/>
  <c r="M678" i="2"/>
  <c r="N678" i="2" s="1"/>
  <c r="M681" i="2"/>
  <c r="N681" i="2" s="1"/>
  <c r="M683" i="2"/>
  <c r="N683" i="2" s="1"/>
  <c r="M685" i="2"/>
  <c r="N685" i="2" s="1"/>
  <c r="M687" i="2"/>
  <c r="N687" i="2" s="1"/>
  <c r="M689" i="2"/>
  <c r="N689" i="2" s="1"/>
  <c r="M691" i="2"/>
  <c r="N691" i="2" s="1"/>
  <c r="M693" i="2"/>
  <c r="N693" i="2" s="1"/>
  <c r="M699" i="2"/>
  <c r="N699" i="2" s="1"/>
  <c r="M701" i="2"/>
  <c r="N701" i="2" s="1"/>
  <c r="M703" i="2"/>
  <c r="N703" i="2" s="1"/>
  <c r="M705" i="2"/>
  <c r="N705" i="2" s="1"/>
  <c r="O598" i="2"/>
  <c r="P598" i="2" s="1"/>
  <c r="O600" i="2"/>
  <c r="P600" i="2" s="1"/>
  <c r="O603" i="2"/>
  <c r="P603" i="2" s="1"/>
  <c r="O607" i="2"/>
  <c r="P607" i="2" s="1"/>
  <c r="O609" i="2"/>
  <c r="P609" i="2" s="1"/>
  <c r="O620" i="2"/>
  <c r="P620" i="2" s="1"/>
  <c r="O623" i="2"/>
  <c r="P623" i="2" s="1"/>
  <c r="O625" i="2"/>
  <c r="P625" i="2" s="1"/>
  <c r="O627" i="2"/>
  <c r="P627" i="2" s="1"/>
  <c r="O629" i="2"/>
  <c r="P629" i="2" s="1"/>
  <c r="O631" i="2"/>
  <c r="P631" i="2" s="1"/>
  <c r="O634" i="2"/>
  <c r="P634" i="2" s="1"/>
  <c r="O636" i="2"/>
  <c r="P636" i="2" s="1"/>
  <c r="O638" i="2"/>
  <c r="P638" i="2" s="1"/>
  <c r="O640" i="2"/>
  <c r="P640" i="2" s="1"/>
  <c r="O642" i="2"/>
  <c r="P642" i="2" s="1"/>
  <c r="O644" i="2"/>
  <c r="P644" i="2" s="1"/>
  <c r="O646" i="2"/>
  <c r="P646" i="2" s="1"/>
  <c r="O649" i="2"/>
  <c r="P649" i="2" s="1"/>
  <c r="O651" i="2"/>
  <c r="P651" i="2" s="1"/>
  <c r="O653" i="2"/>
  <c r="P653" i="2" s="1"/>
  <c r="O656" i="2"/>
  <c r="P656" i="2" s="1"/>
  <c r="O658" i="2"/>
  <c r="P658" i="2" s="1"/>
  <c r="O660" i="2"/>
  <c r="P660" i="2" s="1"/>
  <c r="O662" i="2"/>
  <c r="P662" i="2" s="1"/>
  <c r="O664" i="2"/>
  <c r="P664" i="2" s="1"/>
  <c r="O666" i="2"/>
  <c r="P666" i="2" s="1"/>
  <c r="O668" i="2"/>
  <c r="P668" i="2" s="1"/>
  <c r="O671" i="2"/>
  <c r="P671" i="2" s="1"/>
  <c r="O673" i="2"/>
  <c r="P673" i="2" s="1"/>
  <c r="O675" i="2"/>
  <c r="P675" i="2" s="1"/>
  <c r="O678" i="2"/>
  <c r="P678" i="2" s="1"/>
  <c r="O681" i="2"/>
  <c r="P681" i="2" s="1"/>
  <c r="O683" i="2"/>
  <c r="P683" i="2" s="1"/>
  <c r="O685" i="2"/>
  <c r="P685" i="2" s="1"/>
  <c r="O687" i="2"/>
  <c r="P687" i="2" s="1"/>
  <c r="O689" i="2"/>
  <c r="P689" i="2" s="1"/>
  <c r="O691" i="2"/>
  <c r="P691" i="2" s="1"/>
  <c r="O693" i="2"/>
  <c r="P693" i="2" s="1"/>
  <c r="O699" i="2"/>
  <c r="P699" i="2" s="1"/>
  <c r="O701" i="2"/>
  <c r="P701" i="2" s="1"/>
  <c r="O703" i="2"/>
  <c r="P703" i="2" s="1"/>
  <c r="O705" i="2"/>
  <c r="P705" i="2" s="1"/>
  <c r="O12" i="2"/>
  <c r="P12" i="2" s="1"/>
  <c r="M12" i="2"/>
  <c r="Q6" i="2"/>
  <c r="Q84" i="2" l="1"/>
  <c r="Q365" i="2"/>
  <c r="R365" i="2" s="1"/>
  <c r="N365" i="2"/>
  <c r="K560" i="2"/>
  <c r="L560" i="2" s="1"/>
  <c r="N560" i="2"/>
  <c r="Q16" i="2"/>
  <c r="Q50" i="2"/>
  <c r="Q55" i="2"/>
  <c r="Q59" i="2"/>
  <c r="Q64" i="2"/>
  <c r="Q68" i="2"/>
  <c r="Q73" i="2"/>
  <c r="Q77" i="2"/>
  <c r="Q102" i="2"/>
  <c r="Q108" i="2"/>
  <c r="Q112" i="2"/>
  <c r="Q116" i="2"/>
  <c r="Q120" i="2"/>
  <c r="Q124" i="2"/>
  <c r="Q128" i="2"/>
  <c r="Q132" i="2"/>
  <c r="Q136" i="2"/>
  <c r="Q140" i="2"/>
  <c r="Q144" i="2"/>
  <c r="Q388" i="2"/>
  <c r="Q392" i="2"/>
  <c r="Q396" i="2"/>
  <c r="Q402" i="2"/>
  <c r="Q406" i="2"/>
  <c r="Q411" i="2"/>
  <c r="Q415" i="2"/>
  <c r="Q420" i="2"/>
  <c r="Q424" i="2"/>
  <c r="Q428" i="2"/>
  <c r="Q433" i="2"/>
  <c r="Q437" i="2"/>
  <c r="Q441" i="2"/>
  <c r="Q445" i="2"/>
  <c r="Q449" i="2"/>
  <c r="Q453" i="2"/>
  <c r="Q459" i="2"/>
  <c r="Q463" i="2"/>
  <c r="Q467" i="2"/>
  <c r="Q471" i="2"/>
  <c r="Q475" i="2"/>
  <c r="Q537" i="2"/>
  <c r="Q541" i="2"/>
  <c r="Q572" i="2"/>
  <c r="Q576" i="2"/>
  <c r="Q580" i="2"/>
  <c r="Q586" i="2"/>
  <c r="Q590" i="2"/>
  <c r="Q596" i="2"/>
  <c r="Q600" i="2"/>
  <c r="Q607" i="2"/>
  <c r="Q620" i="2"/>
  <c r="Q625" i="2"/>
  <c r="Q629" i="2"/>
  <c r="Q634" i="2"/>
  <c r="Q638" i="2"/>
  <c r="Q642" i="2"/>
  <c r="Q646" i="2"/>
  <c r="Q651" i="2"/>
  <c r="Q656" i="2"/>
  <c r="Q660" i="2"/>
  <c r="Q664" i="2"/>
  <c r="Q668" i="2"/>
  <c r="Q673" i="2"/>
  <c r="Q678" i="2"/>
  <c r="Q683" i="2"/>
  <c r="Q687" i="2"/>
  <c r="Q699" i="2"/>
  <c r="Q432" i="2"/>
  <c r="Q474" i="2"/>
  <c r="Q579" i="2"/>
  <c r="Q624" i="2"/>
  <c r="Q659" i="2"/>
  <c r="Q690" i="2"/>
  <c r="Q301" i="2"/>
  <c r="Q333" i="2"/>
  <c r="Q380" i="2"/>
  <c r="Q529" i="2"/>
  <c r="Q23" i="2"/>
  <c r="Q148" i="2"/>
  <c r="Q152" i="2"/>
  <c r="Q156" i="2"/>
  <c r="Q160" i="2"/>
  <c r="Q165" i="2"/>
  <c r="Q169" i="2"/>
  <c r="Q173" i="2"/>
  <c r="Q177" i="2"/>
  <c r="Q182" i="2"/>
  <c r="Q186" i="2"/>
  <c r="Q190" i="2"/>
  <c r="Q194" i="2"/>
  <c r="Q198" i="2"/>
  <c r="Q203" i="2"/>
  <c r="Q207" i="2"/>
  <c r="Q211" i="2"/>
  <c r="Q215" i="2"/>
  <c r="Q219" i="2"/>
  <c r="Q224" i="2"/>
  <c r="Q228" i="2"/>
  <c r="Q232" i="2"/>
  <c r="Q236" i="2"/>
  <c r="Q240" i="2"/>
  <c r="Q245" i="2"/>
  <c r="Q249" i="2"/>
  <c r="Q253" i="2"/>
  <c r="Q258" i="2"/>
  <c r="Q263" i="2"/>
  <c r="Q268" i="2"/>
  <c r="Q273" i="2"/>
  <c r="Q280" i="2"/>
  <c r="Q284" i="2"/>
  <c r="Q290" i="2"/>
  <c r="Q295" i="2"/>
  <c r="Q298" i="2"/>
  <c r="Q480" i="2"/>
  <c r="Q484" i="2"/>
  <c r="Q488" i="2"/>
  <c r="Q492" i="2"/>
  <c r="Q545" i="2"/>
  <c r="Q691" i="2"/>
  <c r="Q703" i="2"/>
  <c r="Q692" i="2"/>
  <c r="Q704" i="2"/>
  <c r="Q405" i="2"/>
  <c r="Q462" i="2"/>
  <c r="Q589" i="2"/>
  <c r="Q655" i="2"/>
  <c r="Q376" i="2"/>
  <c r="Q29" i="2"/>
  <c r="Q37" i="2"/>
  <c r="Q42" i="2"/>
  <c r="Q47" i="2"/>
  <c r="Q302" i="2"/>
  <c r="Q305" i="2"/>
  <c r="Q309" i="2"/>
  <c r="Q313" i="2"/>
  <c r="Q318" i="2"/>
  <c r="Q322" i="2"/>
  <c r="Q326" i="2"/>
  <c r="Q330" i="2"/>
  <c r="Q334" i="2"/>
  <c r="Q338" i="2"/>
  <c r="Q343" i="2"/>
  <c r="Q347" i="2"/>
  <c r="Q354" i="2"/>
  <c r="Q358" i="2"/>
  <c r="Q363" i="2"/>
  <c r="Q369" i="2"/>
  <c r="Q373" i="2"/>
  <c r="Q377" i="2"/>
  <c r="Q381" i="2"/>
  <c r="Q385" i="2"/>
  <c r="Q496" i="2"/>
  <c r="Q500" i="2"/>
  <c r="Q504" i="2"/>
  <c r="Q509" i="2"/>
  <c r="Q513" i="2"/>
  <c r="Q517" i="2"/>
  <c r="Q522" i="2"/>
  <c r="Q526" i="2"/>
  <c r="Q530" i="2"/>
  <c r="Q534" i="2"/>
  <c r="Q549" i="2"/>
  <c r="Q565" i="2"/>
  <c r="Q569" i="2"/>
  <c r="Q700" i="2"/>
  <c r="Q410" i="2"/>
  <c r="Q470" i="2"/>
  <c r="Q628" i="2"/>
  <c r="Q682" i="2"/>
  <c r="Q325" i="2"/>
  <c r="Q495" i="2"/>
  <c r="Q548" i="2"/>
  <c r="Q13" i="2"/>
  <c r="Q51" i="2"/>
  <c r="Q56" i="2"/>
  <c r="Q60" i="2"/>
  <c r="Q65" i="2"/>
  <c r="Q69" i="2"/>
  <c r="Q74" i="2"/>
  <c r="Q78" i="2"/>
  <c r="Q109" i="2"/>
  <c r="Q113" i="2"/>
  <c r="Q117" i="2"/>
  <c r="Q121" i="2"/>
  <c r="Q125" i="2"/>
  <c r="Q129" i="2"/>
  <c r="Q133" i="2"/>
  <c r="Q137" i="2"/>
  <c r="Q141" i="2"/>
  <c r="Q145" i="2"/>
  <c r="Q389" i="2"/>
  <c r="Q393" i="2"/>
  <c r="Q397" i="2"/>
  <c r="Q403" i="2"/>
  <c r="Q407" i="2"/>
  <c r="Q412" i="2"/>
  <c r="Q416" i="2"/>
  <c r="Q421" i="2"/>
  <c r="Q425" i="2"/>
  <c r="Q429" i="2"/>
  <c r="Q434" i="2"/>
  <c r="Q438" i="2"/>
  <c r="Q442" i="2"/>
  <c r="Q446" i="2"/>
  <c r="Q450" i="2"/>
  <c r="Q454" i="2"/>
  <c r="Q460" i="2"/>
  <c r="Q464" i="2"/>
  <c r="Q468" i="2"/>
  <c r="Q472" i="2"/>
  <c r="Q476" i="2"/>
  <c r="Q538" i="2"/>
  <c r="Q542" i="2"/>
  <c r="Q573" i="2"/>
  <c r="Q577" i="2"/>
  <c r="Q581" i="2"/>
  <c r="Q587" i="2"/>
  <c r="Q591" i="2"/>
  <c r="Q597" i="2"/>
  <c r="Q601" i="2"/>
  <c r="Q608" i="2"/>
  <c r="Q621" i="2"/>
  <c r="Q626" i="2"/>
  <c r="Q630" i="2"/>
  <c r="Q635" i="2"/>
  <c r="Q639" i="2"/>
  <c r="Q643" i="2"/>
  <c r="Q648" i="2"/>
  <c r="Q652" i="2"/>
  <c r="Q657" i="2"/>
  <c r="Q661" i="2"/>
  <c r="Q665" i="2"/>
  <c r="Q670" i="2"/>
  <c r="Q674" i="2"/>
  <c r="Q679" i="2"/>
  <c r="Q684" i="2"/>
  <c r="Q688" i="2"/>
  <c r="Q546" i="2"/>
  <c r="Q54" i="2"/>
  <c r="Q440" i="2"/>
  <c r="Q604" i="2"/>
  <c r="Q645" i="2"/>
  <c r="Q676" i="2"/>
  <c r="Q368" i="2"/>
  <c r="Q568" i="2"/>
  <c r="Q17" i="2"/>
  <c r="Q26" i="2"/>
  <c r="Q149" i="2"/>
  <c r="Q153" i="2"/>
  <c r="Q157" i="2"/>
  <c r="Q161" i="2"/>
  <c r="Q166" i="2"/>
  <c r="Q170" i="2"/>
  <c r="Q174" i="2"/>
  <c r="Q179" i="2"/>
  <c r="Q183" i="2"/>
  <c r="Q187" i="2"/>
  <c r="Q191" i="2"/>
  <c r="Q195" i="2"/>
  <c r="Q199" i="2"/>
  <c r="Q204" i="2"/>
  <c r="Q208" i="2"/>
  <c r="Q212" i="2"/>
  <c r="Q216" i="2"/>
  <c r="Q220" i="2"/>
  <c r="Q225" i="2"/>
  <c r="Q229" i="2"/>
  <c r="Q233" i="2"/>
  <c r="Q237" i="2"/>
  <c r="Q241" i="2"/>
  <c r="Q246" i="2"/>
  <c r="Q250" i="2"/>
  <c r="Q254" i="2"/>
  <c r="Q259" i="2"/>
  <c r="Q264" i="2"/>
  <c r="Q270" i="2"/>
  <c r="Q274" i="2"/>
  <c r="Q281" i="2"/>
  <c r="Q286" i="2"/>
  <c r="Q292" i="2"/>
  <c r="Q299" i="2"/>
  <c r="Q481" i="2"/>
  <c r="Q485" i="2"/>
  <c r="Q489" i="2"/>
  <c r="Q58" i="2"/>
  <c r="Q391" i="2"/>
  <c r="Q414" i="2"/>
  <c r="Q436" i="2"/>
  <c r="Q456" i="2"/>
  <c r="Q599" i="2"/>
  <c r="Q633" i="2"/>
  <c r="Q663" i="2"/>
  <c r="Q321" i="2"/>
  <c r="Q346" i="2"/>
  <c r="Q508" i="2"/>
  <c r="Q34" i="2"/>
  <c r="Q38" i="2"/>
  <c r="Q43" i="2"/>
  <c r="Q48" i="2"/>
  <c r="Q303" i="2"/>
  <c r="Q306" i="2"/>
  <c r="Q310" i="2"/>
  <c r="Q315" i="2"/>
  <c r="Q319" i="2"/>
  <c r="Q323" i="2"/>
  <c r="Q327" i="2"/>
  <c r="Q331" i="2"/>
  <c r="Q335" i="2"/>
  <c r="Q340" i="2"/>
  <c r="Q344" i="2"/>
  <c r="Q348" i="2"/>
  <c r="Q355" i="2"/>
  <c r="Q360" i="2"/>
  <c r="Q364" i="2"/>
  <c r="Q370" i="2"/>
  <c r="Q374" i="2"/>
  <c r="Q378" i="2"/>
  <c r="Q382" i="2"/>
  <c r="Q386" i="2"/>
  <c r="Q493" i="2"/>
  <c r="Q497" i="2"/>
  <c r="Q501" i="2"/>
  <c r="Q505" i="2"/>
  <c r="Q510" i="2"/>
  <c r="Q514" i="2"/>
  <c r="Q518" i="2"/>
  <c r="Q523" i="2"/>
  <c r="Q527" i="2"/>
  <c r="Q531" i="2"/>
  <c r="Q535" i="2"/>
  <c r="Q550" i="2"/>
  <c r="Q562" i="2"/>
  <c r="Q566" i="2"/>
  <c r="Q570" i="2"/>
  <c r="Q693" i="2"/>
  <c r="Q701" i="2"/>
  <c r="Q63" i="2"/>
  <c r="Q67" i="2"/>
  <c r="Q72" i="2"/>
  <c r="Q76" i="2"/>
  <c r="Q83" i="2"/>
  <c r="Q107" i="2"/>
  <c r="Q111" i="2"/>
  <c r="Q115" i="2"/>
  <c r="Q119" i="2"/>
  <c r="Q123" i="2"/>
  <c r="Q127" i="2"/>
  <c r="Q131" i="2"/>
  <c r="Q135" i="2"/>
  <c r="Q143" i="2"/>
  <c r="Q395" i="2"/>
  <c r="Q418" i="2"/>
  <c r="Q444" i="2"/>
  <c r="Q466" i="2"/>
  <c r="Q575" i="2"/>
  <c r="Q595" i="2"/>
  <c r="Q610" i="2"/>
  <c r="Q637" i="2"/>
  <c r="Q667" i="2"/>
  <c r="Q312" i="2"/>
  <c r="Q337" i="2"/>
  <c r="Q384" i="2"/>
  <c r="Q503" i="2"/>
  <c r="Q520" i="2"/>
  <c r="Q14" i="2"/>
  <c r="Q53" i="2"/>
  <c r="Q57" i="2"/>
  <c r="Q62" i="2"/>
  <c r="Q66" i="2"/>
  <c r="Q71" i="2"/>
  <c r="Q75" i="2"/>
  <c r="Q79" i="2"/>
  <c r="Q110" i="2"/>
  <c r="Q114" i="2"/>
  <c r="Q122" i="2"/>
  <c r="Q126" i="2"/>
  <c r="Q134" i="2"/>
  <c r="Q138" i="2"/>
  <c r="Q142" i="2"/>
  <c r="Q146" i="2"/>
  <c r="Q296" i="2"/>
  <c r="Q390" i="2"/>
  <c r="Q394" i="2"/>
  <c r="Q398" i="2"/>
  <c r="Q404" i="2"/>
  <c r="Q409" i="2"/>
  <c r="Q413" i="2"/>
  <c r="Q417" i="2"/>
  <c r="Q422" i="2"/>
  <c r="Q426" i="2"/>
  <c r="Q431" i="2"/>
  <c r="Q435" i="2"/>
  <c r="Q439" i="2"/>
  <c r="Q443" i="2"/>
  <c r="Q447" i="2"/>
  <c r="Q451" i="2"/>
  <c r="Q455" i="2"/>
  <c r="Q461" i="2"/>
  <c r="Q465" i="2"/>
  <c r="Q469" i="2"/>
  <c r="Q473" i="2"/>
  <c r="Q539" i="2"/>
  <c r="Q543" i="2"/>
  <c r="Q574" i="2"/>
  <c r="Q578" i="2"/>
  <c r="Q582" i="2"/>
  <c r="Q588" i="2"/>
  <c r="Q592" i="2"/>
  <c r="Q598" i="2"/>
  <c r="Q603" i="2"/>
  <c r="Q609" i="2"/>
  <c r="Q623" i="2"/>
  <c r="Q627" i="2"/>
  <c r="Q631" i="2"/>
  <c r="Q636" i="2"/>
  <c r="Q640" i="2"/>
  <c r="Q644" i="2"/>
  <c r="Q649" i="2"/>
  <c r="Q653" i="2"/>
  <c r="Q658" i="2"/>
  <c r="Q662" i="2"/>
  <c r="Q666" i="2"/>
  <c r="Q671" i="2"/>
  <c r="Q675" i="2"/>
  <c r="Q681" i="2"/>
  <c r="Q685" i="2"/>
  <c r="Q689" i="2"/>
  <c r="Q15" i="2"/>
  <c r="Q401" i="2"/>
  <c r="Q427" i="2"/>
  <c r="Q452" i="2"/>
  <c r="Q672" i="2"/>
  <c r="Q308" i="2"/>
  <c r="Q353" i="2"/>
  <c r="Q516" i="2"/>
  <c r="Q19" i="2"/>
  <c r="Q27" i="2"/>
  <c r="Q150" i="2"/>
  <c r="Q158" i="2"/>
  <c r="Q163" i="2"/>
  <c r="Q167" i="2"/>
  <c r="Q171" i="2"/>
  <c r="Q175" i="2"/>
  <c r="Q180" i="2"/>
  <c r="Q184" i="2"/>
  <c r="Q188" i="2"/>
  <c r="Q192" i="2"/>
  <c r="Q196" i="2"/>
  <c r="Q201" i="2"/>
  <c r="Q205" i="2"/>
  <c r="Q209" i="2"/>
  <c r="Q213" i="2"/>
  <c r="Q217" i="2"/>
  <c r="Q221" i="2"/>
  <c r="Q226" i="2"/>
  <c r="Q230" i="2"/>
  <c r="Q234" i="2"/>
  <c r="Q238" i="2"/>
  <c r="Q242" i="2"/>
  <c r="Q247" i="2"/>
  <c r="Q251" i="2"/>
  <c r="Q255" i="2"/>
  <c r="Q260" i="2"/>
  <c r="Q266" i="2"/>
  <c r="Q271" i="2"/>
  <c r="Q278" i="2"/>
  <c r="Q282" i="2"/>
  <c r="Q287" i="2"/>
  <c r="Q293" i="2"/>
  <c r="Q478" i="2"/>
  <c r="Q482" i="2"/>
  <c r="Q486" i="2"/>
  <c r="Q490" i="2"/>
  <c r="Q547" i="2"/>
  <c r="Q705" i="2"/>
  <c r="Q423" i="2"/>
  <c r="Q540" i="2"/>
  <c r="Q585" i="2"/>
  <c r="Q641" i="2"/>
  <c r="Q686" i="2"/>
  <c r="Q357" i="2"/>
  <c r="Q512" i="2"/>
  <c r="Q35" i="2"/>
  <c r="Q40" i="2"/>
  <c r="Q44" i="2"/>
  <c r="Q49" i="2"/>
  <c r="Q300" i="2"/>
  <c r="Q304" i="2"/>
  <c r="Q307" i="2"/>
  <c r="Q311" i="2"/>
  <c r="Q316" i="2"/>
  <c r="Q320" i="2"/>
  <c r="Q324" i="2"/>
  <c r="Q328" i="2"/>
  <c r="Q332" i="2"/>
  <c r="Q336" i="2"/>
  <c r="Q341" i="2"/>
  <c r="Q345" i="2"/>
  <c r="Q352" i="2"/>
  <c r="Q356" i="2"/>
  <c r="Q361" i="2"/>
  <c r="Q367" i="2"/>
  <c r="Q371" i="2"/>
  <c r="Q375" i="2"/>
  <c r="Q379" i="2"/>
  <c r="Q383" i="2"/>
  <c r="Q387" i="2"/>
  <c r="Q494" i="2"/>
  <c r="Q498" i="2"/>
  <c r="Q502" i="2"/>
  <c r="Q506" i="2"/>
  <c r="Q511" i="2"/>
  <c r="Q515" i="2"/>
  <c r="Q519" i="2"/>
  <c r="Q524" i="2"/>
  <c r="Q528" i="2"/>
  <c r="Q532" i="2"/>
  <c r="Q536" i="2"/>
  <c r="Q563" i="2"/>
  <c r="Q567" i="2"/>
  <c r="Q571" i="2"/>
  <c r="Q448" i="2"/>
  <c r="Q650" i="2"/>
  <c r="Q362" i="2"/>
  <c r="Q533" i="2"/>
  <c r="Q22" i="2"/>
  <c r="Q147" i="2"/>
  <c r="Q151" i="2"/>
  <c r="Q155" i="2"/>
  <c r="Q159" i="2"/>
  <c r="Q164" i="2"/>
  <c r="Q168" i="2"/>
  <c r="Q172" i="2"/>
  <c r="Q176" i="2"/>
  <c r="Q181" i="2"/>
  <c r="Q185" i="2"/>
  <c r="Q189" i="2"/>
  <c r="Q193" i="2"/>
  <c r="Q197" i="2"/>
  <c r="Q202" i="2"/>
  <c r="Q206" i="2"/>
  <c r="Q210" i="2"/>
  <c r="Q214" i="2"/>
  <c r="Q218" i="2"/>
  <c r="Q223" i="2"/>
  <c r="Q227" i="2"/>
  <c r="Q231" i="2"/>
  <c r="Q235" i="2"/>
  <c r="Q239" i="2"/>
  <c r="Q243" i="2"/>
  <c r="Q248" i="2"/>
  <c r="Q252" i="2"/>
  <c r="Q256" i="2"/>
  <c r="Q262" i="2"/>
  <c r="Q267" i="2"/>
  <c r="Q272" i="2"/>
  <c r="Q279" i="2"/>
  <c r="Q283" i="2"/>
  <c r="Q289" i="2"/>
  <c r="Q294" i="2"/>
  <c r="Q297" i="2"/>
  <c r="Q479" i="2"/>
  <c r="Q483" i="2"/>
  <c r="Q487" i="2"/>
  <c r="Q491" i="2"/>
  <c r="Q544" i="2"/>
  <c r="Q698" i="2"/>
  <c r="Q702" i="2"/>
  <c r="Q28" i="2"/>
  <c r="Q36" i="2"/>
  <c r="Q41" i="2"/>
  <c r="Q46" i="2"/>
  <c r="Q317" i="2"/>
  <c r="Q329" i="2"/>
  <c r="Q342" i="2"/>
  <c r="Q372" i="2"/>
  <c r="Q499" i="2"/>
  <c r="Q525" i="2"/>
  <c r="Q564" i="2"/>
  <c r="Q12" i="2"/>
  <c r="R12" i="2" s="1"/>
  <c r="N12" i="2"/>
  <c r="K365" i="2" l="1"/>
  <c r="L365" i="2" s="1"/>
  <c r="K84" i="2"/>
  <c r="L84" i="2" s="1"/>
  <c r="R84" i="2"/>
  <c r="R563" i="2"/>
  <c r="K563" i="2"/>
  <c r="L563" i="2" s="1"/>
  <c r="K93" i="2"/>
  <c r="L93" i="2" s="1"/>
  <c r="R468" i="2"/>
  <c r="K468" i="2"/>
  <c r="L468" i="2" s="1"/>
  <c r="R646" i="2"/>
  <c r="K646" i="2"/>
  <c r="L646" i="2" s="1"/>
  <c r="R159" i="2"/>
  <c r="K159" i="2"/>
  <c r="L159" i="2" s="1"/>
  <c r="R543" i="2"/>
  <c r="K543" i="2"/>
  <c r="L543" i="2" s="1"/>
  <c r="R315" i="2"/>
  <c r="K315" i="2"/>
  <c r="L315" i="2" s="1"/>
  <c r="R412" i="2"/>
  <c r="K412" i="2"/>
  <c r="L412" i="2" s="1"/>
  <c r="R565" i="2"/>
  <c r="K565" i="2"/>
  <c r="L565" i="2" s="1"/>
  <c r="R334" i="2"/>
  <c r="K334" i="2"/>
  <c r="L334" i="2" s="1"/>
  <c r="R253" i="2"/>
  <c r="K253" i="2"/>
  <c r="L253" i="2" s="1"/>
  <c r="R491" i="2"/>
  <c r="K491" i="2"/>
  <c r="L491" i="2" s="1"/>
  <c r="R155" i="2"/>
  <c r="K155" i="2"/>
  <c r="L155" i="2" s="1"/>
  <c r="R536" i="2"/>
  <c r="K536" i="2"/>
  <c r="L536" i="2" s="1"/>
  <c r="R383" i="2"/>
  <c r="K383" i="2"/>
  <c r="L383" i="2" s="1"/>
  <c r="R328" i="2"/>
  <c r="K328" i="2"/>
  <c r="L328" i="2" s="1"/>
  <c r="R512" i="2"/>
  <c r="K512" i="2"/>
  <c r="L512" i="2" s="1"/>
  <c r="R478" i="2"/>
  <c r="K478" i="2"/>
  <c r="L478" i="2" s="1"/>
  <c r="R238" i="2"/>
  <c r="K238" i="2"/>
  <c r="L238" i="2" s="1"/>
  <c r="R188" i="2"/>
  <c r="K188" i="2"/>
  <c r="L188" i="2" s="1"/>
  <c r="K557" i="2"/>
  <c r="L557" i="2" s="1"/>
  <c r="R681" i="2"/>
  <c r="K681" i="2"/>
  <c r="L681" i="2" s="1"/>
  <c r="R627" i="2"/>
  <c r="K627" i="2"/>
  <c r="L627" i="2" s="1"/>
  <c r="R539" i="2"/>
  <c r="K539" i="2"/>
  <c r="L539" i="2" s="1"/>
  <c r="R426" i="2"/>
  <c r="K426" i="2"/>
  <c r="L426" i="2" s="1"/>
  <c r="R138" i="2"/>
  <c r="K138" i="2"/>
  <c r="L138" i="2" s="1"/>
  <c r="R75" i="2"/>
  <c r="K75" i="2"/>
  <c r="L75" i="2" s="1"/>
  <c r="R667" i="2"/>
  <c r="K667" i="2"/>
  <c r="L667" i="2" s="1"/>
  <c r="R131" i="2"/>
  <c r="K131" i="2"/>
  <c r="L131" i="2" s="1"/>
  <c r="R67" i="2"/>
  <c r="K67" i="2"/>
  <c r="L67" i="2" s="1"/>
  <c r="R518" i="2"/>
  <c r="K518" i="2"/>
  <c r="L518" i="2" s="1"/>
  <c r="R364" i="2"/>
  <c r="K364" i="2"/>
  <c r="L364" i="2" s="1"/>
  <c r="R310" i="2"/>
  <c r="K310" i="2"/>
  <c r="L310" i="2" s="1"/>
  <c r="R599" i="2"/>
  <c r="K599" i="2"/>
  <c r="L599" i="2" s="1"/>
  <c r="R281" i="2"/>
  <c r="K281" i="2"/>
  <c r="L281" i="2" s="1"/>
  <c r="R225" i="2"/>
  <c r="K225" i="2"/>
  <c r="L225" i="2" s="1"/>
  <c r="K174" i="2"/>
  <c r="L174" i="2" s="1"/>
  <c r="R174" i="2"/>
  <c r="R645" i="2"/>
  <c r="K645" i="2"/>
  <c r="L645" i="2" s="1"/>
  <c r="R657" i="2"/>
  <c r="K657" i="2"/>
  <c r="L657" i="2" s="1"/>
  <c r="R597" i="2"/>
  <c r="K597" i="2"/>
  <c r="L597" i="2" s="1"/>
  <c r="R460" i="2"/>
  <c r="K460" i="2"/>
  <c r="L460" i="2" s="1"/>
  <c r="R407" i="2"/>
  <c r="K407" i="2"/>
  <c r="L407" i="2" s="1"/>
  <c r="R117" i="2"/>
  <c r="K117" i="2"/>
  <c r="L117" i="2" s="1"/>
  <c r="R51" i="2"/>
  <c r="K51" i="2"/>
  <c r="L51" i="2" s="1"/>
  <c r="K559" i="2"/>
  <c r="L559" i="2" s="1"/>
  <c r="R385" i="2"/>
  <c r="K385" i="2"/>
  <c r="L385" i="2" s="1"/>
  <c r="R330" i="2"/>
  <c r="K330" i="2"/>
  <c r="L330" i="2" s="1"/>
  <c r="R376" i="2"/>
  <c r="K376" i="2"/>
  <c r="L376" i="2" s="1"/>
  <c r="R484" i="2"/>
  <c r="K484" i="2"/>
  <c r="L484" i="2" s="1"/>
  <c r="R249" i="2"/>
  <c r="K249" i="2"/>
  <c r="L249" i="2" s="1"/>
  <c r="R198" i="2"/>
  <c r="K198" i="2"/>
  <c r="L198" i="2" s="1"/>
  <c r="R148" i="2"/>
  <c r="K148" i="2"/>
  <c r="L148" i="2" s="1"/>
  <c r="R699" i="2"/>
  <c r="K699" i="2"/>
  <c r="L699" i="2" s="1"/>
  <c r="R638" i="2"/>
  <c r="K638" i="2"/>
  <c r="L638" i="2" s="1"/>
  <c r="R576" i="2"/>
  <c r="K576" i="2"/>
  <c r="L576" i="2" s="1"/>
  <c r="R441" i="2"/>
  <c r="K441" i="2"/>
  <c r="L441" i="2" s="1"/>
  <c r="R388" i="2"/>
  <c r="K388" i="2"/>
  <c r="L388" i="2" s="1"/>
  <c r="K95" i="2"/>
  <c r="L95" i="2" s="1"/>
  <c r="R40" i="2"/>
  <c r="K40" i="2"/>
  <c r="L40" i="2" s="1"/>
  <c r="R374" i="2"/>
  <c r="K374" i="2"/>
  <c r="L374" i="2" s="1"/>
  <c r="R569" i="2"/>
  <c r="K569" i="2"/>
  <c r="L569" i="2" s="1"/>
  <c r="R396" i="2"/>
  <c r="K396" i="2"/>
  <c r="L396" i="2" s="1"/>
  <c r="R482" i="2"/>
  <c r="K482" i="2"/>
  <c r="L482" i="2" s="1"/>
  <c r="R135" i="2"/>
  <c r="K135" i="2"/>
  <c r="L135" i="2" s="1"/>
  <c r="R464" i="2"/>
  <c r="K464" i="2"/>
  <c r="L464" i="2" s="1"/>
  <c r="R203" i="2"/>
  <c r="K203" i="2"/>
  <c r="L203" i="2" s="1"/>
  <c r="R342" i="2"/>
  <c r="K342" i="2"/>
  <c r="L342" i="2" s="1"/>
  <c r="R202" i="2"/>
  <c r="K202" i="2"/>
  <c r="L202" i="2" s="1"/>
  <c r="R151" i="2"/>
  <c r="K151" i="2"/>
  <c r="L151" i="2" s="1"/>
  <c r="R532" i="2"/>
  <c r="K532" i="2"/>
  <c r="L532" i="2" s="1"/>
  <c r="R379" i="2"/>
  <c r="K379" i="2"/>
  <c r="L379" i="2" s="1"/>
  <c r="R324" i="2"/>
  <c r="K324" i="2"/>
  <c r="L324" i="2" s="1"/>
  <c r="R357" i="2"/>
  <c r="K357" i="2"/>
  <c r="L357" i="2" s="1"/>
  <c r="R293" i="2"/>
  <c r="K293" i="2"/>
  <c r="L293" i="2" s="1"/>
  <c r="R234" i="2"/>
  <c r="K234" i="2"/>
  <c r="L234" i="2" s="1"/>
  <c r="R184" i="2"/>
  <c r="K184" i="2"/>
  <c r="L184" i="2" s="1"/>
  <c r="R516" i="2"/>
  <c r="K516" i="2"/>
  <c r="L516" i="2" s="1"/>
  <c r="R675" i="2"/>
  <c r="K675" i="2"/>
  <c r="L675" i="2" s="1"/>
  <c r="R623" i="2"/>
  <c r="K623" i="2"/>
  <c r="L623" i="2" s="1"/>
  <c r="R473" i="2"/>
  <c r="K473" i="2"/>
  <c r="L473" i="2" s="1"/>
  <c r="R422" i="2"/>
  <c r="K422" i="2"/>
  <c r="L422" i="2" s="1"/>
  <c r="R134" i="2"/>
  <c r="K134" i="2"/>
  <c r="L134" i="2" s="1"/>
  <c r="R71" i="2"/>
  <c r="K71" i="2"/>
  <c r="L71" i="2" s="1"/>
  <c r="R637" i="2"/>
  <c r="K637" i="2"/>
  <c r="L637" i="2" s="1"/>
  <c r="R127" i="2"/>
  <c r="K127" i="2"/>
  <c r="L127" i="2" s="1"/>
  <c r="R63" i="2"/>
  <c r="K63" i="2"/>
  <c r="L63" i="2" s="1"/>
  <c r="K514" i="2"/>
  <c r="L514" i="2" s="1"/>
  <c r="R514" i="2"/>
  <c r="R360" i="2"/>
  <c r="K360" i="2"/>
  <c r="L360" i="2" s="1"/>
  <c r="R306" i="2"/>
  <c r="K306" i="2"/>
  <c r="L306" i="2" s="1"/>
  <c r="R456" i="2"/>
  <c r="K456" i="2"/>
  <c r="L456" i="2" s="1"/>
  <c r="R274" i="2"/>
  <c r="K274" i="2"/>
  <c r="L274" i="2" s="1"/>
  <c r="R220" i="2"/>
  <c r="K220" i="2"/>
  <c r="L220" i="2" s="1"/>
  <c r="R170" i="2"/>
  <c r="K170" i="2"/>
  <c r="L170" i="2" s="1"/>
  <c r="R604" i="2"/>
  <c r="K604" i="2"/>
  <c r="L604" i="2" s="1"/>
  <c r="R652" i="2"/>
  <c r="K652" i="2"/>
  <c r="L652" i="2" s="1"/>
  <c r="R591" i="2"/>
  <c r="K591" i="2"/>
  <c r="L591" i="2" s="1"/>
  <c r="R454" i="2"/>
  <c r="K454" i="2"/>
  <c r="L454" i="2" s="1"/>
  <c r="R403" i="2"/>
  <c r="K403" i="2"/>
  <c r="L403" i="2" s="1"/>
  <c r="R113" i="2"/>
  <c r="K113" i="2"/>
  <c r="L113" i="2" s="1"/>
  <c r="R13" i="2"/>
  <c r="K13" i="2"/>
  <c r="L13" i="2" s="1"/>
  <c r="R549" i="2"/>
  <c r="K549" i="2"/>
  <c r="L549" i="2" s="1"/>
  <c r="R381" i="2"/>
  <c r="K381" i="2"/>
  <c r="L381" i="2" s="1"/>
  <c r="R326" i="2"/>
  <c r="K326" i="2"/>
  <c r="L326" i="2" s="1"/>
  <c r="R655" i="2"/>
  <c r="K655" i="2"/>
  <c r="L655" i="2" s="1"/>
  <c r="R480" i="2"/>
  <c r="K480" i="2"/>
  <c r="L480" i="2" s="1"/>
  <c r="R245" i="2"/>
  <c r="K245" i="2"/>
  <c r="L245" i="2" s="1"/>
  <c r="R194" i="2"/>
  <c r="K194" i="2"/>
  <c r="L194" i="2" s="1"/>
  <c r="R23" i="2"/>
  <c r="K23" i="2"/>
  <c r="L23" i="2" s="1"/>
  <c r="R687" i="2"/>
  <c r="K687" i="2"/>
  <c r="L687" i="2" s="1"/>
  <c r="R634" i="2"/>
  <c r="K634" i="2"/>
  <c r="L634" i="2" s="1"/>
  <c r="R572" i="2"/>
  <c r="K572" i="2"/>
  <c r="L572" i="2" s="1"/>
  <c r="R437" i="2"/>
  <c r="K437" i="2"/>
  <c r="L437" i="2" s="1"/>
  <c r="R144" i="2"/>
  <c r="K144" i="2"/>
  <c r="L144" i="2" s="1"/>
  <c r="K91" i="2"/>
  <c r="L91" i="2" s="1"/>
  <c r="R196" i="2"/>
  <c r="K196" i="2"/>
  <c r="L196" i="2" s="1"/>
  <c r="R527" i="2"/>
  <c r="K527" i="2"/>
  <c r="L527" i="2" s="1"/>
  <c r="K416" i="2"/>
  <c r="L416" i="2" s="1"/>
  <c r="R416" i="2"/>
  <c r="R258" i="2"/>
  <c r="K258" i="2"/>
  <c r="L258" i="2" s="1"/>
  <c r="R192" i="2"/>
  <c r="K192" i="2"/>
  <c r="L192" i="2" s="1"/>
  <c r="R179" i="2"/>
  <c r="K179" i="2"/>
  <c r="L179" i="2" s="1"/>
  <c r="R102" i="2"/>
  <c r="K102" i="2"/>
  <c r="L102" i="2" s="1"/>
  <c r="R329" i="2"/>
  <c r="K329" i="2"/>
  <c r="L329" i="2" s="1"/>
  <c r="R197" i="2"/>
  <c r="K197" i="2"/>
  <c r="L197" i="2" s="1"/>
  <c r="R147" i="2"/>
  <c r="K147" i="2"/>
  <c r="L147" i="2" s="1"/>
  <c r="R528" i="2"/>
  <c r="K528" i="2"/>
  <c r="L528" i="2" s="1"/>
  <c r="R375" i="2"/>
  <c r="K375" i="2"/>
  <c r="L375" i="2" s="1"/>
  <c r="R320" i="2"/>
  <c r="K320" i="2"/>
  <c r="L320" i="2" s="1"/>
  <c r="R686" i="2"/>
  <c r="K686" i="2"/>
  <c r="L686" i="2" s="1"/>
  <c r="R287" i="2"/>
  <c r="K287" i="2"/>
  <c r="L287" i="2" s="1"/>
  <c r="R230" i="2"/>
  <c r="K230" i="2"/>
  <c r="L230" i="2" s="1"/>
  <c r="R180" i="2"/>
  <c r="K180" i="2"/>
  <c r="L180" i="2" s="1"/>
  <c r="R353" i="2"/>
  <c r="K353" i="2"/>
  <c r="L353" i="2" s="1"/>
  <c r="R671" i="2"/>
  <c r="K671" i="2"/>
  <c r="L671" i="2" s="1"/>
  <c r="K616" i="2"/>
  <c r="L616" i="2" s="1"/>
  <c r="R469" i="2"/>
  <c r="K469" i="2"/>
  <c r="L469" i="2" s="1"/>
  <c r="R417" i="2"/>
  <c r="K417" i="2"/>
  <c r="L417" i="2" s="1"/>
  <c r="R66" i="2"/>
  <c r="K66" i="2"/>
  <c r="L66" i="2" s="1"/>
  <c r="R610" i="2"/>
  <c r="K610" i="2"/>
  <c r="L610" i="2" s="1"/>
  <c r="R123" i="2"/>
  <c r="K123" i="2"/>
  <c r="L123" i="2" s="1"/>
  <c r="R701" i="2"/>
  <c r="K701" i="2"/>
  <c r="L701" i="2" s="1"/>
  <c r="R510" i="2"/>
  <c r="K510" i="2"/>
  <c r="L510" i="2" s="1"/>
  <c r="R355" i="2"/>
  <c r="K355" i="2"/>
  <c r="L355" i="2" s="1"/>
  <c r="R303" i="2"/>
  <c r="K303" i="2"/>
  <c r="L303" i="2" s="1"/>
  <c r="R436" i="2"/>
  <c r="K436" i="2"/>
  <c r="L436" i="2" s="1"/>
  <c r="R270" i="2"/>
  <c r="K270" i="2"/>
  <c r="L270" i="2" s="1"/>
  <c r="R216" i="2"/>
  <c r="K216" i="2"/>
  <c r="L216" i="2" s="1"/>
  <c r="R166" i="2"/>
  <c r="K166" i="2"/>
  <c r="L166" i="2" s="1"/>
  <c r="R440" i="2"/>
  <c r="K440" i="2"/>
  <c r="L440" i="2" s="1"/>
  <c r="R648" i="2"/>
  <c r="K648" i="2"/>
  <c r="L648" i="2" s="1"/>
  <c r="R587" i="2"/>
  <c r="K587" i="2"/>
  <c r="L587" i="2" s="1"/>
  <c r="R450" i="2"/>
  <c r="K450" i="2"/>
  <c r="L450" i="2" s="1"/>
  <c r="R397" i="2"/>
  <c r="K397" i="2"/>
  <c r="L397" i="2" s="1"/>
  <c r="R109" i="2"/>
  <c r="K109" i="2"/>
  <c r="L109" i="2" s="1"/>
  <c r="R548" i="2"/>
  <c r="K548" i="2"/>
  <c r="L548" i="2" s="1"/>
  <c r="R534" i="2"/>
  <c r="K534" i="2"/>
  <c r="L534" i="2" s="1"/>
  <c r="R377" i="2"/>
  <c r="K377" i="2"/>
  <c r="L377" i="2" s="1"/>
  <c r="R322" i="2"/>
  <c r="K322" i="2"/>
  <c r="L322" i="2" s="1"/>
  <c r="R589" i="2"/>
  <c r="K589" i="2"/>
  <c r="L589" i="2" s="1"/>
  <c r="R298" i="2"/>
  <c r="K298" i="2"/>
  <c r="L298" i="2" s="1"/>
  <c r="R240" i="2"/>
  <c r="K240" i="2"/>
  <c r="L240" i="2" s="1"/>
  <c r="R190" i="2"/>
  <c r="K190" i="2"/>
  <c r="L190" i="2" s="1"/>
  <c r="R529" i="2"/>
  <c r="K529" i="2"/>
  <c r="L529" i="2" s="1"/>
  <c r="R683" i="2"/>
  <c r="K683" i="2"/>
  <c r="L683" i="2" s="1"/>
  <c r="R629" i="2"/>
  <c r="K629" i="2"/>
  <c r="L629" i="2" s="1"/>
  <c r="R541" i="2"/>
  <c r="K541" i="2"/>
  <c r="L541" i="2" s="1"/>
  <c r="R433" i="2"/>
  <c r="K433" i="2"/>
  <c r="L433" i="2" s="1"/>
  <c r="R140" i="2"/>
  <c r="K140" i="2"/>
  <c r="L140" i="2" s="1"/>
  <c r="R77" i="2"/>
  <c r="K77" i="2"/>
  <c r="L77" i="2" s="1"/>
  <c r="R525" i="2"/>
  <c r="K525" i="2"/>
  <c r="L525" i="2" s="1"/>
  <c r="R27" i="2"/>
  <c r="K27" i="2"/>
  <c r="L27" i="2" s="1"/>
  <c r="R76" i="2"/>
  <c r="K76" i="2"/>
  <c r="L76" i="2" s="1"/>
  <c r="R608" i="2"/>
  <c r="K608" i="2"/>
  <c r="L608" i="2" s="1"/>
  <c r="R492" i="2"/>
  <c r="K492" i="2"/>
  <c r="L492" i="2" s="1"/>
  <c r="R262" i="2"/>
  <c r="K262" i="2"/>
  <c r="L262" i="2" s="1"/>
  <c r="R685" i="2"/>
  <c r="K685" i="2"/>
  <c r="L685" i="2" s="1"/>
  <c r="R523" i="2"/>
  <c r="K523" i="2"/>
  <c r="L523" i="2" s="1"/>
  <c r="R601" i="2"/>
  <c r="K601" i="2"/>
  <c r="L601" i="2" s="1"/>
  <c r="R56" i="2"/>
  <c r="K56" i="2"/>
  <c r="L56" i="2" s="1"/>
  <c r="R496" i="2"/>
  <c r="K496" i="2"/>
  <c r="L496" i="2" s="1"/>
  <c r="R29" i="2"/>
  <c r="K29" i="2"/>
  <c r="L29" i="2" s="1"/>
  <c r="R445" i="2"/>
  <c r="K445" i="2"/>
  <c r="L445" i="2" s="1"/>
  <c r="R243" i="2"/>
  <c r="K243" i="2"/>
  <c r="L243" i="2" s="1"/>
  <c r="R316" i="2"/>
  <c r="K316" i="2"/>
  <c r="L316" i="2" s="1"/>
  <c r="R282" i="2"/>
  <c r="K282" i="2"/>
  <c r="L282" i="2" s="1"/>
  <c r="R175" i="2"/>
  <c r="K175" i="2"/>
  <c r="L175" i="2" s="1"/>
  <c r="R308" i="2"/>
  <c r="K308" i="2"/>
  <c r="L308" i="2" s="1"/>
  <c r="R609" i="2"/>
  <c r="K609" i="2"/>
  <c r="L609" i="2" s="1"/>
  <c r="R465" i="2"/>
  <c r="K465" i="2"/>
  <c r="L465" i="2" s="1"/>
  <c r="R413" i="2"/>
  <c r="K413" i="2"/>
  <c r="L413" i="2" s="1"/>
  <c r="R126" i="2"/>
  <c r="K126" i="2"/>
  <c r="L126" i="2" s="1"/>
  <c r="R62" i="2"/>
  <c r="K62" i="2"/>
  <c r="L62" i="2" s="1"/>
  <c r="R595" i="2"/>
  <c r="K595" i="2"/>
  <c r="L595" i="2" s="1"/>
  <c r="R119" i="2"/>
  <c r="K119" i="2"/>
  <c r="L119" i="2" s="1"/>
  <c r="R693" i="2"/>
  <c r="K693" i="2"/>
  <c r="L693" i="2" s="1"/>
  <c r="R505" i="2"/>
  <c r="K505" i="2"/>
  <c r="L505" i="2" s="1"/>
  <c r="R348" i="2"/>
  <c r="K348" i="2"/>
  <c r="L348" i="2" s="1"/>
  <c r="R48" i="2"/>
  <c r="K48" i="2"/>
  <c r="L48" i="2" s="1"/>
  <c r="R414" i="2"/>
  <c r="K414" i="2"/>
  <c r="L414" i="2" s="1"/>
  <c r="R264" i="2"/>
  <c r="K264" i="2"/>
  <c r="L264" i="2" s="1"/>
  <c r="R212" i="2"/>
  <c r="K212" i="2"/>
  <c r="L212" i="2" s="1"/>
  <c r="R161" i="2"/>
  <c r="K161" i="2"/>
  <c r="L161" i="2" s="1"/>
  <c r="R54" i="2"/>
  <c r="K54" i="2"/>
  <c r="L54" i="2" s="1"/>
  <c r="R643" i="2"/>
  <c r="K643" i="2"/>
  <c r="L643" i="2" s="1"/>
  <c r="R581" i="2"/>
  <c r="K581" i="2"/>
  <c r="L581" i="2" s="1"/>
  <c r="R446" i="2"/>
  <c r="K446" i="2"/>
  <c r="L446" i="2" s="1"/>
  <c r="R393" i="2"/>
  <c r="K393" i="2"/>
  <c r="L393" i="2" s="1"/>
  <c r="K105" i="2"/>
  <c r="L105" i="2" s="1"/>
  <c r="R495" i="2"/>
  <c r="K495" i="2"/>
  <c r="L495" i="2" s="1"/>
  <c r="R530" i="2"/>
  <c r="K530" i="2"/>
  <c r="L530" i="2" s="1"/>
  <c r="R373" i="2"/>
  <c r="K373" i="2"/>
  <c r="L373" i="2" s="1"/>
  <c r="R318" i="2"/>
  <c r="K318" i="2"/>
  <c r="L318" i="2" s="1"/>
  <c r="R462" i="2"/>
  <c r="K462" i="2"/>
  <c r="L462" i="2" s="1"/>
  <c r="R295" i="2"/>
  <c r="K295" i="2"/>
  <c r="L295" i="2" s="1"/>
  <c r="R236" i="2"/>
  <c r="K236" i="2"/>
  <c r="L236" i="2" s="1"/>
  <c r="R186" i="2"/>
  <c r="K186" i="2"/>
  <c r="L186" i="2" s="1"/>
  <c r="R380" i="2"/>
  <c r="K380" i="2"/>
  <c r="L380" i="2" s="1"/>
  <c r="R678" i="2"/>
  <c r="K678" i="2"/>
  <c r="L678" i="2" s="1"/>
  <c r="R625" i="2"/>
  <c r="K625" i="2"/>
  <c r="L625" i="2" s="1"/>
  <c r="R537" i="2"/>
  <c r="K537" i="2"/>
  <c r="L537" i="2" s="1"/>
  <c r="R428" i="2"/>
  <c r="K428" i="2"/>
  <c r="L428" i="2" s="1"/>
  <c r="R136" i="2"/>
  <c r="K136" i="2"/>
  <c r="L136" i="2" s="1"/>
  <c r="R73" i="2"/>
  <c r="K73" i="2"/>
  <c r="L73" i="2" s="1"/>
  <c r="R164" i="2"/>
  <c r="K164" i="2"/>
  <c r="L164" i="2" s="1"/>
  <c r="R247" i="2"/>
  <c r="K247" i="2"/>
  <c r="L247" i="2" s="1"/>
  <c r="R146" i="2"/>
  <c r="K146" i="2"/>
  <c r="L146" i="2" s="1"/>
  <c r="R319" i="2"/>
  <c r="K319" i="2"/>
  <c r="L319" i="2" s="1"/>
  <c r="R665" i="2"/>
  <c r="K665" i="2"/>
  <c r="L665" i="2" s="1"/>
  <c r="R37" i="2"/>
  <c r="K37" i="2"/>
  <c r="L37" i="2" s="1"/>
  <c r="R156" i="2"/>
  <c r="K156" i="2"/>
  <c r="L156" i="2" s="1"/>
  <c r="R499" i="2"/>
  <c r="K499" i="2"/>
  <c r="L499" i="2" s="1"/>
  <c r="R35" i="2"/>
  <c r="K35" i="2"/>
  <c r="L35" i="2" s="1"/>
  <c r="R312" i="2"/>
  <c r="K312" i="2"/>
  <c r="L312" i="2" s="1"/>
  <c r="R661" i="2"/>
  <c r="K661" i="2"/>
  <c r="L661" i="2" s="1"/>
  <c r="R642" i="2"/>
  <c r="K642" i="2"/>
  <c r="L642" i="2" s="1"/>
  <c r="R252" i="2"/>
  <c r="K252" i="2"/>
  <c r="L252" i="2" s="1"/>
  <c r="R317" i="2"/>
  <c r="K317" i="2"/>
  <c r="L317" i="2" s="1"/>
  <c r="R22" i="2"/>
  <c r="K22" i="2"/>
  <c r="L22" i="2" s="1"/>
  <c r="R371" i="2"/>
  <c r="K371" i="2"/>
  <c r="L371" i="2" s="1"/>
  <c r="R641" i="2"/>
  <c r="K641" i="2"/>
  <c r="L641" i="2" s="1"/>
  <c r="R226" i="2"/>
  <c r="K226" i="2"/>
  <c r="L226" i="2" s="1"/>
  <c r="R666" i="2"/>
  <c r="K666" i="2"/>
  <c r="L666" i="2" s="1"/>
  <c r="R297" i="2"/>
  <c r="K297" i="2"/>
  <c r="L297" i="2" s="1"/>
  <c r="R239" i="2"/>
  <c r="K239" i="2"/>
  <c r="L239" i="2" s="1"/>
  <c r="R189" i="2"/>
  <c r="K189" i="2"/>
  <c r="L189" i="2" s="1"/>
  <c r="R533" i="2"/>
  <c r="K533" i="2"/>
  <c r="L533" i="2" s="1"/>
  <c r="R519" i="2"/>
  <c r="K519" i="2"/>
  <c r="L519" i="2" s="1"/>
  <c r="R367" i="2"/>
  <c r="K367" i="2"/>
  <c r="L367" i="2" s="1"/>
  <c r="R311" i="2"/>
  <c r="K311" i="2"/>
  <c r="L311" i="2" s="1"/>
  <c r="R585" i="2"/>
  <c r="K585" i="2"/>
  <c r="L585" i="2" s="1"/>
  <c r="R278" i="2"/>
  <c r="K278" i="2"/>
  <c r="L278" i="2" s="1"/>
  <c r="R221" i="2"/>
  <c r="K221" i="2"/>
  <c r="L221" i="2" s="1"/>
  <c r="R171" i="2"/>
  <c r="K171" i="2"/>
  <c r="L171" i="2" s="1"/>
  <c r="R672" i="2"/>
  <c r="K672" i="2"/>
  <c r="L672" i="2" s="1"/>
  <c r="R662" i="2"/>
  <c r="K662" i="2"/>
  <c r="L662" i="2" s="1"/>
  <c r="R603" i="2"/>
  <c r="K603" i="2"/>
  <c r="L603" i="2" s="1"/>
  <c r="R461" i="2"/>
  <c r="K461" i="2"/>
  <c r="L461" i="2" s="1"/>
  <c r="R409" i="2"/>
  <c r="K409" i="2"/>
  <c r="L409" i="2" s="1"/>
  <c r="R122" i="2"/>
  <c r="K122" i="2"/>
  <c r="L122" i="2" s="1"/>
  <c r="R57" i="2"/>
  <c r="K57" i="2"/>
  <c r="L57" i="2" s="1"/>
  <c r="R575" i="2"/>
  <c r="K575" i="2"/>
  <c r="L575" i="2" s="1"/>
  <c r="R115" i="2"/>
  <c r="K115" i="2"/>
  <c r="L115" i="2" s="1"/>
  <c r="R570" i="2"/>
  <c r="K570" i="2"/>
  <c r="L570" i="2" s="1"/>
  <c r="R501" i="2"/>
  <c r="K501" i="2"/>
  <c r="L501" i="2" s="1"/>
  <c r="R344" i="2"/>
  <c r="K344" i="2"/>
  <c r="L344" i="2" s="1"/>
  <c r="R43" i="2"/>
  <c r="K43" i="2"/>
  <c r="L43" i="2" s="1"/>
  <c r="R391" i="2"/>
  <c r="K391" i="2"/>
  <c r="L391" i="2" s="1"/>
  <c r="R259" i="2"/>
  <c r="K259" i="2"/>
  <c r="L259" i="2" s="1"/>
  <c r="R208" i="2"/>
  <c r="K208" i="2"/>
  <c r="L208" i="2" s="1"/>
  <c r="R157" i="2"/>
  <c r="K157" i="2"/>
  <c r="L157" i="2" s="1"/>
  <c r="R546" i="2"/>
  <c r="K546" i="2"/>
  <c r="L546" i="2" s="1"/>
  <c r="R639" i="2"/>
  <c r="K639" i="2"/>
  <c r="L639" i="2" s="1"/>
  <c r="R577" i="2"/>
  <c r="K577" i="2"/>
  <c r="L577" i="2" s="1"/>
  <c r="R442" i="2"/>
  <c r="K442" i="2"/>
  <c r="L442" i="2" s="1"/>
  <c r="R389" i="2"/>
  <c r="K389" i="2"/>
  <c r="L389" i="2" s="1"/>
  <c r="K96" i="2"/>
  <c r="L96" i="2" s="1"/>
  <c r="R325" i="2"/>
  <c r="K325" i="2"/>
  <c r="L325" i="2" s="1"/>
  <c r="R526" i="2"/>
  <c r="K526" i="2"/>
  <c r="L526" i="2" s="1"/>
  <c r="R369" i="2"/>
  <c r="K369" i="2"/>
  <c r="L369" i="2" s="1"/>
  <c r="R313" i="2"/>
  <c r="K313" i="2"/>
  <c r="L313" i="2" s="1"/>
  <c r="R405" i="2"/>
  <c r="K405" i="2"/>
  <c r="L405" i="2" s="1"/>
  <c r="R290" i="2"/>
  <c r="K290" i="2"/>
  <c r="L290" i="2" s="1"/>
  <c r="R232" i="2"/>
  <c r="K232" i="2"/>
  <c r="L232" i="2" s="1"/>
  <c r="R182" i="2"/>
  <c r="K182" i="2"/>
  <c r="L182" i="2" s="1"/>
  <c r="R333" i="2"/>
  <c r="K333" i="2"/>
  <c r="L333" i="2" s="1"/>
  <c r="R673" i="2"/>
  <c r="K673" i="2"/>
  <c r="L673" i="2" s="1"/>
  <c r="R620" i="2"/>
  <c r="K620" i="2"/>
  <c r="L620" i="2" s="1"/>
  <c r="R475" i="2"/>
  <c r="K475" i="2"/>
  <c r="L475" i="2" s="1"/>
  <c r="R424" i="2"/>
  <c r="K424" i="2"/>
  <c r="L424" i="2" s="1"/>
  <c r="R132" i="2"/>
  <c r="K132" i="2"/>
  <c r="L132" i="2" s="1"/>
  <c r="R68" i="2"/>
  <c r="K68" i="2"/>
  <c r="L68" i="2" s="1"/>
  <c r="R689" i="2"/>
  <c r="K689" i="2"/>
  <c r="L689" i="2" s="1"/>
  <c r="R183" i="2"/>
  <c r="K183" i="2"/>
  <c r="L183" i="2" s="1"/>
  <c r="R108" i="2"/>
  <c r="K108" i="2"/>
  <c r="L108" i="2" s="1"/>
  <c r="R544" i="2"/>
  <c r="K544" i="2"/>
  <c r="L544" i="2" s="1"/>
  <c r="R332" i="2"/>
  <c r="K332" i="2"/>
  <c r="L332" i="2" s="1"/>
  <c r="R142" i="2"/>
  <c r="K142" i="2"/>
  <c r="L142" i="2" s="1"/>
  <c r="R72" i="2"/>
  <c r="K72" i="2"/>
  <c r="L72" i="2" s="1"/>
  <c r="R676" i="2"/>
  <c r="K676" i="2"/>
  <c r="L676" i="2" s="1"/>
  <c r="R488" i="2"/>
  <c r="K488" i="2"/>
  <c r="L488" i="2" s="1"/>
  <c r="R206" i="2"/>
  <c r="K206" i="2"/>
  <c r="L206" i="2" s="1"/>
  <c r="R248" i="2"/>
  <c r="K248" i="2"/>
  <c r="L248" i="2" s="1"/>
  <c r="R193" i="2"/>
  <c r="K193" i="2"/>
  <c r="L193" i="2" s="1"/>
  <c r="R294" i="2"/>
  <c r="K294" i="2"/>
  <c r="L294" i="2" s="1"/>
  <c r="R185" i="2"/>
  <c r="K185" i="2"/>
  <c r="L185" i="2" s="1"/>
  <c r="R515" i="2"/>
  <c r="K515" i="2"/>
  <c r="L515" i="2" s="1"/>
  <c r="R361" i="2"/>
  <c r="K361" i="2"/>
  <c r="L361" i="2" s="1"/>
  <c r="R307" i="2"/>
  <c r="K307" i="2"/>
  <c r="L307" i="2" s="1"/>
  <c r="R540" i="2"/>
  <c r="K540" i="2"/>
  <c r="L540" i="2" s="1"/>
  <c r="R271" i="2"/>
  <c r="K271" i="2"/>
  <c r="L271" i="2" s="1"/>
  <c r="R217" i="2"/>
  <c r="K217" i="2"/>
  <c r="L217" i="2" s="1"/>
  <c r="K167" i="2"/>
  <c r="L167" i="2" s="1"/>
  <c r="R167" i="2"/>
  <c r="K617" i="2"/>
  <c r="L617" i="2" s="1"/>
  <c r="R658" i="2"/>
  <c r="K658" i="2"/>
  <c r="L658" i="2" s="1"/>
  <c r="R598" i="2"/>
  <c r="K598" i="2"/>
  <c r="L598" i="2" s="1"/>
  <c r="R455" i="2"/>
  <c r="K455" i="2"/>
  <c r="L455" i="2" s="1"/>
  <c r="R404" i="2"/>
  <c r="K404" i="2"/>
  <c r="L404" i="2" s="1"/>
  <c r="R53" i="2"/>
  <c r="K53" i="2"/>
  <c r="L53" i="2" s="1"/>
  <c r="R466" i="2"/>
  <c r="K466" i="2"/>
  <c r="L466" i="2" s="1"/>
  <c r="R111" i="2"/>
  <c r="K111" i="2"/>
  <c r="L111" i="2" s="1"/>
  <c r="R566" i="2"/>
  <c r="K566" i="2"/>
  <c r="L566" i="2" s="1"/>
  <c r="R497" i="2"/>
  <c r="K497" i="2"/>
  <c r="L497" i="2" s="1"/>
  <c r="R340" i="2"/>
  <c r="K340" i="2"/>
  <c r="L340" i="2" s="1"/>
  <c r="R38" i="2"/>
  <c r="K38" i="2"/>
  <c r="L38" i="2" s="1"/>
  <c r="R58" i="2"/>
  <c r="K58" i="2"/>
  <c r="L58" i="2" s="1"/>
  <c r="R254" i="2"/>
  <c r="K254" i="2"/>
  <c r="L254" i="2" s="1"/>
  <c r="R204" i="2"/>
  <c r="K204" i="2"/>
  <c r="L204" i="2" s="1"/>
  <c r="R153" i="2"/>
  <c r="K153" i="2"/>
  <c r="L153" i="2" s="1"/>
  <c r="R688" i="2"/>
  <c r="K688" i="2"/>
  <c r="L688" i="2" s="1"/>
  <c r="R635" i="2"/>
  <c r="K635" i="2"/>
  <c r="L635" i="2" s="1"/>
  <c r="R573" i="2"/>
  <c r="K573" i="2"/>
  <c r="L573" i="2" s="1"/>
  <c r="R438" i="2"/>
  <c r="K438" i="2"/>
  <c r="L438" i="2" s="1"/>
  <c r="R145" i="2"/>
  <c r="K145" i="2"/>
  <c r="L145" i="2" s="1"/>
  <c r="K92" i="2"/>
  <c r="L92" i="2" s="1"/>
  <c r="R682" i="2"/>
  <c r="K682" i="2"/>
  <c r="L682" i="2" s="1"/>
  <c r="R522" i="2"/>
  <c r="K522" i="2"/>
  <c r="L522" i="2" s="1"/>
  <c r="R363" i="2"/>
  <c r="K363" i="2"/>
  <c r="L363" i="2" s="1"/>
  <c r="R309" i="2"/>
  <c r="K309" i="2"/>
  <c r="L309" i="2" s="1"/>
  <c r="R704" i="2"/>
  <c r="K704" i="2"/>
  <c r="L704" i="2" s="1"/>
  <c r="R284" i="2"/>
  <c r="K284" i="2"/>
  <c r="L284" i="2" s="1"/>
  <c r="R228" i="2"/>
  <c r="K228" i="2"/>
  <c r="L228" i="2" s="1"/>
  <c r="R177" i="2"/>
  <c r="K177" i="2"/>
  <c r="L177" i="2" s="1"/>
  <c r="R301" i="2"/>
  <c r="K301" i="2"/>
  <c r="L301" i="2" s="1"/>
  <c r="R668" i="2"/>
  <c r="K668" i="2"/>
  <c r="L668" i="2" s="1"/>
  <c r="K614" i="2"/>
  <c r="L614" i="2" s="1"/>
  <c r="R471" i="2"/>
  <c r="K471" i="2"/>
  <c r="L471" i="2" s="1"/>
  <c r="R420" i="2"/>
  <c r="K420" i="2"/>
  <c r="L420" i="2" s="1"/>
  <c r="R128" i="2"/>
  <c r="K128" i="2"/>
  <c r="L128" i="2" s="1"/>
  <c r="R64" i="2"/>
  <c r="K64" i="2"/>
  <c r="L64" i="2" s="1"/>
  <c r="R698" i="2"/>
  <c r="K698" i="2"/>
  <c r="L698" i="2" s="1"/>
  <c r="R336" i="2"/>
  <c r="K336" i="2"/>
  <c r="L336" i="2" s="1"/>
  <c r="R636" i="2"/>
  <c r="K636" i="2"/>
  <c r="L636" i="2" s="1"/>
  <c r="R233" i="2"/>
  <c r="K233" i="2"/>
  <c r="L233" i="2" s="1"/>
  <c r="R500" i="2"/>
  <c r="K500" i="2"/>
  <c r="L500" i="2" s="1"/>
  <c r="R449" i="2"/>
  <c r="K449" i="2"/>
  <c r="L449" i="2" s="1"/>
  <c r="R387" i="2"/>
  <c r="K387" i="2"/>
  <c r="L387" i="2" s="1"/>
  <c r="R431" i="2"/>
  <c r="K431" i="2"/>
  <c r="L431" i="2" s="1"/>
  <c r="R370" i="2"/>
  <c r="K370" i="2"/>
  <c r="L370" i="2" s="1"/>
  <c r="R432" i="2"/>
  <c r="K432" i="2"/>
  <c r="L432" i="2" s="1"/>
  <c r="R256" i="2"/>
  <c r="K256" i="2"/>
  <c r="L256" i="2" s="1"/>
  <c r="R483" i="2"/>
  <c r="K483" i="2"/>
  <c r="L483" i="2" s="1"/>
  <c r="R479" i="2"/>
  <c r="K479" i="2"/>
  <c r="L479" i="2" s="1"/>
  <c r="R524" i="2"/>
  <c r="K524" i="2"/>
  <c r="L524" i="2" s="1"/>
  <c r="R46" i="2"/>
  <c r="K46" i="2"/>
  <c r="L46" i="2" s="1"/>
  <c r="R235" i="2"/>
  <c r="K235" i="2"/>
  <c r="L235" i="2" s="1"/>
  <c r="R362" i="2"/>
  <c r="K362" i="2"/>
  <c r="L362" i="2" s="1"/>
  <c r="R41" i="2"/>
  <c r="K41" i="2"/>
  <c r="L41" i="2" s="1"/>
  <c r="R289" i="2"/>
  <c r="K289" i="2"/>
  <c r="L289" i="2" s="1"/>
  <c r="R231" i="2"/>
  <c r="K231" i="2"/>
  <c r="L231" i="2" s="1"/>
  <c r="R181" i="2"/>
  <c r="K181" i="2"/>
  <c r="L181" i="2" s="1"/>
  <c r="R650" i="2"/>
  <c r="K650" i="2"/>
  <c r="L650" i="2" s="1"/>
  <c r="R511" i="2"/>
  <c r="K511" i="2"/>
  <c r="L511" i="2" s="1"/>
  <c r="R356" i="2"/>
  <c r="K356" i="2"/>
  <c r="L356" i="2" s="1"/>
  <c r="R304" i="2"/>
  <c r="K304" i="2"/>
  <c r="L304" i="2" s="1"/>
  <c r="R423" i="2"/>
  <c r="K423" i="2"/>
  <c r="L423" i="2" s="1"/>
  <c r="R266" i="2"/>
  <c r="K266" i="2"/>
  <c r="L266" i="2" s="1"/>
  <c r="R213" i="2"/>
  <c r="K213" i="2"/>
  <c r="L213" i="2" s="1"/>
  <c r="R163" i="2"/>
  <c r="K163" i="2"/>
  <c r="L163" i="2" s="1"/>
  <c r="R452" i="2"/>
  <c r="K452" i="2"/>
  <c r="L452" i="2" s="1"/>
  <c r="R653" i="2"/>
  <c r="K653" i="2"/>
  <c r="L653" i="2" s="1"/>
  <c r="R592" i="2"/>
  <c r="K592" i="2"/>
  <c r="L592" i="2" s="1"/>
  <c r="R451" i="2"/>
  <c r="K451" i="2"/>
  <c r="L451" i="2" s="1"/>
  <c r="R398" i="2"/>
  <c r="K398" i="2"/>
  <c r="L398" i="2" s="1"/>
  <c r="R114" i="2"/>
  <c r="K114" i="2"/>
  <c r="L114" i="2" s="1"/>
  <c r="R14" i="2"/>
  <c r="K14" i="2"/>
  <c r="L14" i="2" s="1"/>
  <c r="R444" i="2"/>
  <c r="K444" i="2"/>
  <c r="L444" i="2" s="1"/>
  <c r="R107" i="2"/>
  <c r="K107" i="2"/>
  <c r="L107" i="2" s="1"/>
  <c r="R562" i="2"/>
  <c r="K562" i="2"/>
  <c r="L562" i="2" s="1"/>
  <c r="R493" i="2"/>
  <c r="K493" i="2"/>
  <c r="L493" i="2" s="1"/>
  <c r="R335" i="2"/>
  <c r="K335" i="2"/>
  <c r="L335" i="2" s="1"/>
  <c r="R34" i="2"/>
  <c r="K34" i="2"/>
  <c r="L34" i="2" s="1"/>
  <c r="R489" i="2"/>
  <c r="K489" i="2"/>
  <c r="L489" i="2" s="1"/>
  <c r="R250" i="2"/>
  <c r="K250" i="2"/>
  <c r="L250" i="2" s="1"/>
  <c r="R199" i="2"/>
  <c r="K199" i="2"/>
  <c r="L199" i="2" s="1"/>
  <c r="R149" i="2"/>
  <c r="K149" i="2"/>
  <c r="L149" i="2" s="1"/>
  <c r="R684" i="2"/>
  <c r="K684" i="2"/>
  <c r="L684" i="2" s="1"/>
  <c r="R630" i="2"/>
  <c r="K630" i="2"/>
  <c r="L630" i="2" s="1"/>
  <c r="R542" i="2"/>
  <c r="K542" i="2"/>
  <c r="L542" i="2" s="1"/>
  <c r="R434" i="2"/>
  <c r="K434" i="2"/>
  <c r="L434" i="2" s="1"/>
  <c r="R141" i="2"/>
  <c r="K141" i="2"/>
  <c r="L141" i="2" s="1"/>
  <c r="R78" i="2"/>
  <c r="K78" i="2"/>
  <c r="L78" i="2" s="1"/>
  <c r="R628" i="2"/>
  <c r="K628" i="2"/>
  <c r="L628" i="2" s="1"/>
  <c r="R517" i="2"/>
  <c r="K517" i="2"/>
  <c r="L517" i="2" s="1"/>
  <c r="R358" i="2"/>
  <c r="K358" i="2"/>
  <c r="L358" i="2" s="1"/>
  <c r="R305" i="2"/>
  <c r="K305" i="2"/>
  <c r="L305" i="2" s="1"/>
  <c r="R692" i="2"/>
  <c r="K692" i="2"/>
  <c r="L692" i="2" s="1"/>
  <c r="R280" i="2"/>
  <c r="K280" i="2"/>
  <c r="L280" i="2" s="1"/>
  <c r="R224" i="2"/>
  <c r="K224" i="2"/>
  <c r="L224" i="2" s="1"/>
  <c r="R173" i="2"/>
  <c r="K173" i="2"/>
  <c r="L173" i="2" s="1"/>
  <c r="R690" i="2"/>
  <c r="K690" i="2"/>
  <c r="L690" i="2" s="1"/>
  <c r="R664" i="2"/>
  <c r="K664" i="2"/>
  <c r="L664" i="2" s="1"/>
  <c r="R607" i="2"/>
  <c r="K607" i="2"/>
  <c r="L607" i="2" s="1"/>
  <c r="R467" i="2"/>
  <c r="K467" i="2"/>
  <c r="L467" i="2" s="1"/>
  <c r="R415" i="2"/>
  <c r="K415" i="2"/>
  <c r="L415" i="2" s="1"/>
  <c r="R124" i="2"/>
  <c r="K124" i="2"/>
  <c r="L124" i="2" s="1"/>
  <c r="K59" i="2"/>
  <c r="L59" i="2" s="1"/>
  <c r="R59" i="2"/>
  <c r="R494" i="2"/>
  <c r="K494" i="2"/>
  <c r="L494" i="2" s="1"/>
  <c r="R435" i="2"/>
  <c r="K435" i="2"/>
  <c r="L435" i="2" s="1"/>
  <c r="R292" i="2"/>
  <c r="K292" i="2"/>
  <c r="L292" i="2" s="1"/>
  <c r="R125" i="2"/>
  <c r="K125" i="2"/>
  <c r="L125" i="2" s="1"/>
  <c r="R207" i="2"/>
  <c r="K207" i="2"/>
  <c r="L207" i="2" s="1"/>
  <c r="R19" i="2"/>
  <c r="K19" i="2"/>
  <c r="L19" i="2" s="1"/>
  <c r="R229" i="2"/>
  <c r="K229" i="2"/>
  <c r="L229" i="2" s="1"/>
  <c r="R580" i="2"/>
  <c r="K580" i="2"/>
  <c r="L580" i="2" s="1"/>
  <c r="R176" i="2"/>
  <c r="K176" i="2"/>
  <c r="L176" i="2" s="1"/>
  <c r="R506" i="2"/>
  <c r="K506" i="2"/>
  <c r="L506" i="2" s="1"/>
  <c r="R352" i="2"/>
  <c r="K352" i="2"/>
  <c r="L352" i="2" s="1"/>
  <c r="R300" i="2"/>
  <c r="K300" i="2"/>
  <c r="L300" i="2" s="1"/>
  <c r="R705" i="2"/>
  <c r="K705" i="2"/>
  <c r="L705" i="2" s="1"/>
  <c r="R260" i="2"/>
  <c r="K260" i="2"/>
  <c r="L260" i="2" s="1"/>
  <c r="R209" i="2"/>
  <c r="K209" i="2"/>
  <c r="L209" i="2" s="1"/>
  <c r="R158" i="2"/>
  <c r="K158" i="2"/>
  <c r="L158" i="2" s="1"/>
  <c r="R427" i="2"/>
  <c r="K427" i="2"/>
  <c r="L427" i="2" s="1"/>
  <c r="R649" i="2"/>
  <c r="K649" i="2"/>
  <c r="L649" i="2" s="1"/>
  <c r="R588" i="2"/>
  <c r="K588" i="2"/>
  <c r="L588" i="2" s="1"/>
  <c r="R447" i="2"/>
  <c r="K447" i="2"/>
  <c r="L447" i="2" s="1"/>
  <c r="R394" i="2"/>
  <c r="K394" i="2"/>
  <c r="L394" i="2" s="1"/>
  <c r="R110" i="2"/>
  <c r="K110" i="2"/>
  <c r="L110" i="2" s="1"/>
  <c r="R520" i="2"/>
  <c r="K520" i="2"/>
  <c r="L520" i="2" s="1"/>
  <c r="R418" i="2"/>
  <c r="K418" i="2"/>
  <c r="L418" i="2" s="1"/>
  <c r="K98" i="2"/>
  <c r="L98" i="2" s="1"/>
  <c r="K550" i="2"/>
  <c r="L550" i="2" s="1"/>
  <c r="R550" i="2"/>
  <c r="R386" i="2"/>
  <c r="K386" i="2"/>
  <c r="L386" i="2" s="1"/>
  <c r="R331" i="2"/>
  <c r="K331" i="2"/>
  <c r="L331" i="2" s="1"/>
  <c r="R508" i="2"/>
  <c r="K508" i="2"/>
  <c r="L508" i="2" s="1"/>
  <c r="R485" i="2"/>
  <c r="K485" i="2"/>
  <c r="L485" i="2" s="1"/>
  <c r="R246" i="2"/>
  <c r="K246" i="2"/>
  <c r="L246" i="2" s="1"/>
  <c r="R195" i="2"/>
  <c r="K195" i="2"/>
  <c r="L195" i="2" s="1"/>
  <c r="R26" i="2"/>
  <c r="K26" i="2"/>
  <c r="L26" i="2" s="1"/>
  <c r="R679" i="2"/>
  <c r="K679" i="2"/>
  <c r="L679" i="2" s="1"/>
  <c r="R626" i="2"/>
  <c r="K626" i="2"/>
  <c r="L626" i="2" s="1"/>
  <c r="R538" i="2"/>
  <c r="K538" i="2"/>
  <c r="L538" i="2" s="1"/>
  <c r="R429" i="2"/>
  <c r="K429" i="2"/>
  <c r="L429" i="2" s="1"/>
  <c r="R137" i="2"/>
  <c r="K137" i="2"/>
  <c r="L137" i="2" s="1"/>
  <c r="R74" i="2"/>
  <c r="K74" i="2"/>
  <c r="L74" i="2" s="1"/>
  <c r="R470" i="2"/>
  <c r="K470" i="2"/>
  <c r="L470" i="2" s="1"/>
  <c r="R513" i="2"/>
  <c r="K513" i="2"/>
  <c r="L513" i="2" s="1"/>
  <c r="R354" i="2"/>
  <c r="K354" i="2"/>
  <c r="L354" i="2" s="1"/>
  <c r="R302" i="2"/>
  <c r="K302" i="2"/>
  <c r="L302" i="2" s="1"/>
  <c r="R703" i="2"/>
  <c r="K703" i="2"/>
  <c r="L703" i="2" s="1"/>
  <c r="R273" i="2"/>
  <c r="K273" i="2"/>
  <c r="L273" i="2" s="1"/>
  <c r="R219" i="2"/>
  <c r="K219" i="2"/>
  <c r="L219" i="2" s="1"/>
  <c r="R169" i="2"/>
  <c r="K169" i="2"/>
  <c r="L169" i="2" s="1"/>
  <c r="R659" i="2"/>
  <c r="K659" i="2"/>
  <c r="L659" i="2" s="1"/>
  <c r="R660" i="2"/>
  <c r="K660" i="2"/>
  <c r="L660" i="2" s="1"/>
  <c r="R600" i="2"/>
  <c r="K600" i="2"/>
  <c r="L600" i="2" s="1"/>
  <c r="R463" i="2"/>
  <c r="K463" i="2"/>
  <c r="L463" i="2" s="1"/>
  <c r="R411" i="2"/>
  <c r="K411" i="2"/>
  <c r="L411" i="2" s="1"/>
  <c r="R120" i="2"/>
  <c r="K120" i="2"/>
  <c r="L120" i="2" s="1"/>
  <c r="R55" i="2"/>
  <c r="K55" i="2"/>
  <c r="L55" i="2" s="1"/>
  <c r="R267" i="2"/>
  <c r="K267" i="2"/>
  <c r="L267" i="2" s="1"/>
  <c r="R574" i="2"/>
  <c r="K574" i="2"/>
  <c r="L574" i="2" s="1"/>
  <c r="R663" i="2"/>
  <c r="K663" i="2"/>
  <c r="L663" i="2" s="1"/>
  <c r="R60" i="2"/>
  <c r="K60" i="2"/>
  <c r="L60" i="2" s="1"/>
  <c r="R474" i="2"/>
  <c r="K474" i="2"/>
  <c r="L474" i="2" s="1"/>
  <c r="R210" i="2"/>
  <c r="K210" i="2"/>
  <c r="L210" i="2" s="1"/>
  <c r="R242" i="2"/>
  <c r="K242" i="2"/>
  <c r="L242" i="2" s="1"/>
  <c r="R79" i="2"/>
  <c r="K79" i="2"/>
  <c r="L79" i="2" s="1"/>
  <c r="R633" i="2"/>
  <c r="K633" i="2"/>
  <c r="L633" i="2" s="1"/>
  <c r="R121" i="2"/>
  <c r="K121" i="2"/>
  <c r="L121" i="2" s="1"/>
  <c r="R152" i="2"/>
  <c r="K152" i="2"/>
  <c r="L152" i="2" s="1"/>
  <c r="R372" i="2"/>
  <c r="K372" i="2"/>
  <c r="L372" i="2" s="1"/>
  <c r="R36" i="2"/>
  <c r="K36" i="2"/>
  <c r="L36" i="2" s="1"/>
  <c r="R448" i="2"/>
  <c r="K448" i="2"/>
  <c r="L448" i="2" s="1"/>
  <c r="R28" i="2"/>
  <c r="K28" i="2"/>
  <c r="L28" i="2" s="1"/>
  <c r="R172" i="2"/>
  <c r="K172" i="2"/>
  <c r="L172" i="2" s="1"/>
  <c r="R502" i="2"/>
  <c r="K502" i="2"/>
  <c r="L502" i="2" s="1"/>
  <c r="R49" i="2"/>
  <c r="K49" i="2"/>
  <c r="L49" i="2" s="1"/>
  <c r="R547" i="2"/>
  <c r="K547" i="2"/>
  <c r="L547" i="2" s="1"/>
  <c r="R255" i="2"/>
  <c r="K255" i="2"/>
  <c r="L255" i="2" s="1"/>
  <c r="R205" i="2"/>
  <c r="K205" i="2"/>
  <c r="L205" i="2" s="1"/>
  <c r="R401" i="2"/>
  <c r="K401" i="2"/>
  <c r="L401" i="2" s="1"/>
  <c r="R644" i="2"/>
  <c r="K644" i="2"/>
  <c r="L644" i="2" s="1"/>
  <c r="R582" i="2"/>
  <c r="K582" i="2"/>
  <c r="L582" i="2" s="1"/>
  <c r="R443" i="2"/>
  <c r="K443" i="2"/>
  <c r="L443" i="2" s="1"/>
  <c r="R390" i="2"/>
  <c r="K390" i="2"/>
  <c r="L390" i="2" s="1"/>
  <c r="R503" i="2"/>
  <c r="K503" i="2"/>
  <c r="L503" i="2" s="1"/>
  <c r="R395" i="2"/>
  <c r="K395" i="2"/>
  <c r="L395" i="2" s="1"/>
  <c r="K94" i="2"/>
  <c r="L94" i="2" s="1"/>
  <c r="R535" i="2"/>
  <c r="K535" i="2"/>
  <c r="L535" i="2" s="1"/>
  <c r="R382" i="2"/>
  <c r="K382" i="2"/>
  <c r="L382" i="2" s="1"/>
  <c r="R327" i="2"/>
  <c r="K327" i="2"/>
  <c r="L327" i="2" s="1"/>
  <c r="R346" i="2"/>
  <c r="K346" i="2"/>
  <c r="L346" i="2" s="1"/>
  <c r="R481" i="2"/>
  <c r="K481" i="2"/>
  <c r="L481" i="2" s="1"/>
  <c r="R241" i="2"/>
  <c r="K241" i="2"/>
  <c r="L241" i="2" s="1"/>
  <c r="R191" i="2"/>
  <c r="K191" i="2"/>
  <c r="L191" i="2" s="1"/>
  <c r="R17" i="2"/>
  <c r="K17" i="2"/>
  <c r="L17" i="2" s="1"/>
  <c r="R674" i="2"/>
  <c r="K674" i="2"/>
  <c r="L674" i="2" s="1"/>
  <c r="R621" i="2"/>
  <c r="K621" i="2"/>
  <c r="L621" i="2" s="1"/>
  <c r="R476" i="2"/>
  <c r="K476" i="2"/>
  <c r="L476" i="2" s="1"/>
  <c r="R425" i="2"/>
  <c r="K425" i="2"/>
  <c r="L425" i="2" s="1"/>
  <c r="R133" i="2"/>
  <c r="K133" i="2"/>
  <c r="L133" i="2" s="1"/>
  <c r="R69" i="2"/>
  <c r="K69" i="2"/>
  <c r="L69" i="2" s="1"/>
  <c r="R410" i="2"/>
  <c r="K410" i="2"/>
  <c r="L410" i="2" s="1"/>
  <c r="R509" i="2"/>
  <c r="K509" i="2"/>
  <c r="L509" i="2" s="1"/>
  <c r="R347" i="2"/>
  <c r="K347" i="2"/>
  <c r="L347" i="2" s="1"/>
  <c r="R47" i="2"/>
  <c r="K47" i="2"/>
  <c r="L47" i="2" s="1"/>
  <c r="R691" i="2"/>
  <c r="K691" i="2"/>
  <c r="L691" i="2" s="1"/>
  <c r="R268" i="2"/>
  <c r="K268" i="2"/>
  <c r="L268" i="2" s="1"/>
  <c r="R215" i="2"/>
  <c r="K215" i="2"/>
  <c r="L215" i="2" s="1"/>
  <c r="R165" i="2"/>
  <c r="K165" i="2"/>
  <c r="L165" i="2" s="1"/>
  <c r="R624" i="2"/>
  <c r="K624" i="2"/>
  <c r="L624" i="2" s="1"/>
  <c r="R656" i="2"/>
  <c r="K656" i="2"/>
  <c r="L656" i="2" s="1"/>
  <c r="K596" i="2"/>
  <c r="L596" i="2" s="1"/>
  <c r="R596" i="2"/>
  <c r="R459" i="2"/>
  <c r="K459" i="2"/>
  <c r="L459" i="2" s="1"/>
  <c r="R406" i="2"/>
  <c r="K406" i="2"/>
  <c r="L406" i="2" s="1"/>
  <c r="R116" i="2"/>
  <c r="K116" i="2"/>
  <c r="L116" i="2" s="1"/>
  <c r="R50" i="2"/>
  <c r="K50" i="2"/>
  <c r="L50" i="2" s="1"/>
  <c r="R214" i="2"/>
  <c r="K214" i="2"/>
  <c r="L214" i="2" s="1"/>
  <c r="R486" i="2"/>
  <c r="K486" i="2"/>
  <c r="L486" i="2" s="1"/>
  <c r="R337" i="2"/>
  <c r="K337" i="2"/>
  <c r="L337" i="2" s="1"/>
  <c r="R368" i="2"/>
  <c r="K368" i="2"/>
  <c r="L368" i="2" s="1"/>
  <c r="R338" i="2"/>
  <c r="K338" i="2"/>
  <c r="L338" i="2" s="1"/>
  <c r="R586" i="2"/>
  <c r="K586" i="2"/>
  <c r="L586" i="2" s="1"/>
  <c r="K556" i="2"/>
  <c r="L556" i="2" s="1"/>
  <c r="R631" i="2"/>
  <c r="K631" i="2"/>
  <c r="L631" i="2" s="1"/>
  <c r="R286" i="2"/>
  <c r="K286" i="2"/>
  <c r="L286" i="2" s="1"/>
  <c r="R392" i="2"/>
  <c r="K392" i="2"/>
  <c r="L392" i="2" s="1"/>
  <c r="R487" i="2"/>
  <c r="K487" i="2"/>
  <c r="L487" i="2" s="1"/>
  <c r="R283" i="2"/>
  <c r="K283" i="2"/>
  <c r="L283" i="2" s="1"/>
  <c r="R227" i="2"/>
  <c r="K227" i="2"/>
  <c r="L227" i="2" s="1"/>
  <c r="R279" i="2"/>
  <c r="K279" i="2"/>
  <c r="L279" i="2" s="1"/>
  <c r="R223" i="2"/>
  <c r="K223" i="2"/>
  <c r="L223" i="2" s="1"/>
  <c r="R571" i="2"/>
  <c r="K571" i="2"/>
  <c r="L571" i="2" s="1"/>
  <c r="R345" i="2"/>
  <c r="K345" i="2"/>
  <c r="L345" i="2" s="1"/>
  <c r="R564" i="2"/>
  <c r="K564" i="2"/>
  <c r="L564" i="2" s="1"/>
  <c r="R702" i="2"/>
  <c r="K702" i="2"/>
  <c r="L702" i="2" s="1"/>
  <c r="R272" i="2"/>
  <c r="K272" i="2"/>
  <c r="L272" i="2" s="1"/>
  <c r="R218" i="2"/>
  <c r="K218" i="2"/>
  <c r="L218" i="2" s="1"/>
  <c r="R168" i="2"/>
  <c r="K168" i="2"/>
  <c r="L168" i="2" s="1"/>
  <c r="R567" i="2"/>
  <c r="K567" i="2"/>
  <c r="L567" i="2" s="1"/>
  <c r="R498" i="2"/>
  <c r="K498" i="2"/>
  <c r="L498" i="2" s="1"/>
  <c r="R341" i="2"/>
  <c r="K341" i="2"/>
  <c r="L341" i="2" s="1"/>
  <c r="R44" i="2"/>
  <c r="K44" i="2"/>
  <c r="L44" i="2" s="1"/>
  <c r="R490" i="2"/>
  <c r="K490" i="2"/>
  <c r="L490" i="2" s="1"/>
  <c r="R251" i="2"/>
  <c r="K251" i="2"/>
  <c r="L251" i="2" s="1"/>
  <c r="R201" i="2"/>
  <c r="K201" i="2"/>
  <c r="L201" i="2" s="1"/>
  <c r="R150" i="2"/>
  <c r="K150" i="2"/>
  <c r="L150" i="2" s="1"/>
  <c r="R15" i="2"/>
  <c r="K15" i="2"/>
  <c r="L15" i="2" s="1"/>
  <c r="R640" i="2"/>
  <c r="K640" i="2"/>
  <c r="L640" i="2" s="1"/>
  <c r="R578" i="2"/>
  <c r="K578" i="2"/>
  <c r="L578" i="2" s="1"/>
  <c r="R439" i="2"/>
  <c r="K439" i="2"/>
  <c r="L439" i="2" s="1"/>
  <c r="R296" i="2"/>
  <c r="K296" i="2"/>
  <c r="L296" i="2" s="1"/>
  <c r="K97" i="2"/>
  <c r="L97" i="2" s="1"/>
  <c r="R384" i="2"/>
  <c r="K384" i="2"/>
  <c r="L384" i="2" s="1"/>
  <c r="R143" i="2"/>
  <c r="K143" i="2"/>
  <c r="L143" i="2" s="1"/>
  <c r="R83" i="2"/>
  <c r="K83" i="2"/>
  <c r="L83" i="2" s="1"/>
  <c r="R531" i="2"/>
  <c r="K531" i="2"/>
  <c r="L531" i="2" s="1"/>
  <c r="R378" i="2"/>
  <c r="K378" i="2"/>
  <c r="L378" i="2" s="1"/>
  <c r="R323" i="2"/>
  <c r="K323" i="2"/>
  <c r="L323" i="2" s="1"/>
  <c r="R321" i="2"/>
  <c r="K321" i="2"/>
  <c r="L321" i="2" s="1"/>
  <c r="R299" i="2"/>
  <c r="K299" i="2"/>
  <c r="L299" i="2" s="1"/>
  <c r="R237" i="2"/>
  <c r="K237" i="2"/>
  <c r="L237" i="2" s="1"/>
  <c r="R187" i="2"/>
  <c r="K187" i="2"/>
  <c r="L187" i="2" s="1"/>
  <c r="R568" i="2"/>
  <c r="K568" i="2"/>
  <c r="L568" i="2" s="1"/>
  <c r="R670" i="2"/>
  <c r="K670" i="2"/>
  <c r="L670" i="2" s="1"/>
  <c r="K615" i="2"/>
  <c r="L615" i="2" s="1"/>
  <c r="R472" i="2"/>
  <c r="K472" i="2"/>
  <c r="L472" i="2" s="1"/>
  <c r="R421" i="2"/>
  <c r="K421" i="2"/>
  <c r="L421" i="2" s="1"/>
  <c r="R129" i="2"/>
  <c r="K129" i="2"/>
  <c r="L129" i="2" s="1"/>
  <c r="R65" i="2"/>
  <c r="K65" i="2"/>
  <c r="L65" i="2" s="1"/>
  <c r="R700" i="2"/>
  <c r="K700" i="2"/>
  <c r="L700" i="2" s="1"/>
  <c r="R504" i="2"/>
  <c r="K504" i="2"/>
  <c r="L504" i="2" s="1"/>
  <c r="R343" i="2"/>
  <c r="K343" i="2"/>
  <c r="L343" i="2" s="1"/>
  <c r="R42" i="2"/>
  <c r="K42" i="2"/>
  <c r="L42" i="2" s="1"/>
  <c r="R545" i="2"/>
  <c r="K545" i="2"/>
  <c r="L545" i="2" s="1"/>
  <c r="R263" i="2"/>
  <c r="K263" i="2"/>
  <c r="L263" i="2" s="1"/>
  <c r="R211" i="2"/>
  <c r="K211" i="2"/>
  <c r="L211" i="2" s="1"/>
  <c r="R160" i="2"/>
  <c r="K160" i="2"/>
  <c r="L160" i="2" s="1"/>
  <c r="R579" i="2"/>
  <c r="K579" i="2"/>
  <c r="L579" i="2" s="1"/>
  <c r="R651" i="2"/>
  <c r="K651" i="2"/>
  <c r="L651" i="2" s="1"/>
  <c r="R590" i="2"/>
  <c r="K590" i="2"/>
  <c r="L590" i="2" s="1"/>
  <c r="R453" i="2"/>
  <c r="K453" i="2"/>
  <c r="L453" i="2" s="1"/>
  <c r="R402" i="2"/>
  <c r="K402" i="2"/>
  <c r="L402" i="2" s="1"/>
  <c r="R112" i="2"/>
  <c r="K112" i="2"/>
  <c r="L112" i="2" s="1"/>
  <c r="R16" i="2"/>
  <c r="K16" i="2"/>
  <c r="L16" i="2" s="1"/>
  <c r="K12" i="2"/>
  <c r="L12" i="2" s="1"/>
</calcChain>
</file>

<file path=xl/sharedStrings.xml><?xml version="1.0" encoding="utf-8"?>
<sst xmlns="http://schemas.openxmlformats.org/spreadsheetml/2006/main" count="2729" uniqueCount="1865">
  <si>
    <t>№ п/п</t>
  </si>
  <si>
    <t>Наименование  работ</t>
  </si>
  <si>
    <t>Состав работ</t>
  </si>
  <si>
    <t>Единица измерения</t>
  </si>
  <si>
    <t>Удельная стоимость за единицу (базовое значение) без НДС, руб.</t>
  </si>
  <si>
    <t>в том числе стоимость СМР (работ )</t>
  </si>
  <si>
    <t>в том числе стоимость кабеля, основных материалов (с учётом ТЗР)</t>
  </si>
  <si>
    <t>в том числе стоимость ПИР</t>
  </si>
  <si>
    <t>Раздел 1. Новое строительство сетей ШПД по технологии FTTb</t>
  </si>
  <si>
    <t>Строительство сетей FTTB стандартная застройка (дома выше 3-х этажей)</t>
  </si>
  <si>
    <t>1.1</t>
  </si>
  <si>
    <t>1.1.1</t>
  </si>
  <si>
    <t>порт</t>
  </si>
  <si>
    <t>1.1.2</t>
  </si>
  <si>
    <t>1.1.3</t>
  </si>
  <si>
    <t>1.2</t>
  </si>
  <si>
    <t>Строительство сетей FTTB в Комплексных Новостройках:</t>
  </si>
  <si>
    <t>1.2.1</t>
  </si>
  <si>
    <t>- для Домохозяйств, охваченных по технологии FTTB с проникновением 100 %</t>
  </si>
  <si>
    <t>Строительство сетей FTTB малоэтажная застройка (дома до 3-х этажей, включительно)</t>
  </si>
  <si>
    <t>1.3</t>
  </si>
  <si>
    <t>Строительство сетей абонентского доступа по технологии FTTb (ДРС FTTb FE -2 пары на 1 ДХ) в домах малоэтажной застройки</t>
  </si>
  <si>
    <t>1.3.1</t>
  </si>
  <si>
    <t>- для Домохозяйств, охваченных по технологии FTTB с проникновением до 50% включительно, с применением минимального шага проникновения 5%</t>
  </si>
  <si>
    <t>1.3.2</t>
  </si>
  <si>
    <t>- для Домохозяйств, охваченных по технологии FTTB с проникновением выше 50%,  с применением минимального шага проникновения 5%</t>
  </si>
  <si>
    <t>Строительство сетей ШПД  по технологии GPON в городской черте</t>
  </si>
  <si>
    <t>2.1</t>
  </si>
  <si>
    <t>Строительство сетей абонентского доступа по технологии GPON в сегменте Стандартной застройки и Новостройках (дома выше 3-х этажей):</t>
  </si>
  <si>
    <t>порт 1-го каскада</t>
  </si>
  <si>
    <t>2.2</t>
  </si>
  <si>
    <t>Строительство сетей абонентского доступа по технологии GPON в сегменте малоэтажной застройки (дома до 3-х этажей, включительно):</t>
  </si>
  <si>
    <t>2.3</t>
  </si>
  <si>
    <t>Строительство сетей абонентского доступа по технологии GPON Комплексных Новостройках:</t>
  </si>
  <si>
    <t>Раздел 3. Новое строительство сетей ШПД по технологии  FTTН  (GPON) в коттеджных посёлках</t>
  </si>
  <si>
    <t>3.1</t>
  </si>
  <si>
    <t>3.1.1</t>
  </si>
  <si>
    <t>1 км трассы кабеля</t>
  </si>
  <si>
    <t>3.1.2</t>
  </si>
  <si>
    <t>ВОК ёмкостью более  8 до 16 волокон включительно</t>
  </si>
  <si>
    <t>3.1.3</t>
  </si>
  <si>
    <t>ВОК ёмкостью более  16 до 32 волокон включительно</t>
  </si>
  <si>
    <t>3.1.4</t>
  </si>
  <si>
    <t>ВОК ёмкостью более  32 до 48 волокон включительно</t>
  </si>
  <si>
    <t>3.1.5</t>
  </si>
  <si>
    <t>ВОК ёмкостью более   48 волокон</t>
  </si>
  <si>
    <t>3.2</t>
  </si>
  <si>
    <t>3.2.1</t>
  </si>
  <si>
    <t>3.2.2</t>
  </si>
  <si>
    <t>3.2.3</t>
  </si>
  <si>
    <t>3.2.4</t>
  </si>
  <si>
    <t>3.2.7</t>
  </si>
  <si>
    <t>3.3</t>
  </si>
  <si>
    <t>3.3.1.1</t>
  </si>
  <si>
    <t>1км трассы кабеля</t>
  </si>
  <si>
    <t>3.3.1.2</t>
  </si>
  <si>
    <t>3.3.1</t>
  </si>
  <si>
    <t>3.3.2</t>
  </si>
  <si>
    <t>3.3.3</t>
  </si>
  <si>
    <t>3.4</t>
  </si>
  <si>
    <t>Организация оптической абонентской линии в кабельной канализации</t>
  </si>
  <si>
    <t>3.4.1</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</si>
  <si>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50м</t>
  </si>
  <si>
    <t>СМР: Организация оптической абонентской линии в кабельной канализации, прокладка Drop кабеля (с учетом технологических, монтажных запасов кабеля, стоимость претерминированного кабеля), включая прокладку и переход по участкам существующей инфраструктуры, устройство абонентского кабельного ввода в здание, защита кабеля металлическими желобами на стене, герметизация каналов, при необходимости установка оптического сплиттера (без учёта стоимости), установка абонентской оптической розетки, маркировки (бирки), проведение всех измерений ВОК, включая входной контроль кабеля, оформление исполнительной документации.</t>
  </si>
  <si>
    <t>1 линия</t>
  </si>
  <si>
    <t>3.4.2</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</si>
  <si>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100м</t>
  </si>
  <si>
    <t>3.4.3</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</si>
  <si>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150м</t>
  </si>
  <si>
    <t>3.4.4</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</si>
  <si>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200м</t>
  </si>
  <si>
    <t>3.4.5</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</si>
  <si>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250м</t>
  </si>
  <si>
    <t>3.4.6</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</si>
  <si>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300м</t>
  </si>
  <si>
    <t>3.4.7</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</si>
  <si>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350м</t>
  </si>
  <si>
    <t>3.4.8</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</si>
  <si>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400м</t>
  </si>
  <si>
    <t>3.5</t>
  </si>
  <si>
    <t>Организация оптической абонентской линии в грунте</t>
  </si>
  <si>
    <t>3.5.1</t>
  </si>
  <si>
    <t>СМР: Организация оптической абонентской линии в грунте, прокладка Drop кабеля (с учетом технологических, монтажных запасов кабеля, стоимость претерминированного кабеля), включая прокладку и переход по участкам существующей инфраструктуры, устройство абонентского кабельного ввода в здание, защита кабеля металлическими желобами на стене, при необходимости установка оптического сплиттера (без учёта стоимости), установка абонентской оптической розетки, герметизация каналов, маркировки (бирки), проведение всех измерений ВОК, включая входной контроль кабеля, оформление исполнительной документации.</t>
  </si>
  <si>
    <t>3.5.2</t>
  </si>
  <si>
    <t>3.5.3</t>
  </si>
  <si>
    <t>3.5.4</t>
  </si>
  <si>
    <t>3.5.5</t>
  </si>
  <si>
    <t>3.5.6</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</si>
  <si>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300м</t>
  </si>
  <si>
    <t>3.5.7</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</si>
  <si>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350м</t>
  </si>
  <si>
    <t>3.5.8</t>
  </si>
  <si>
    <t>3.6</t>
  </si>
  <si>
    <t>Организация оптической абонентской линии по воздушным линиям связи (ВЛС)</t>
  </si>
  <si>
    <t>3.6.1</t>
  </si>
  <si>
    <t>3.6.2</t>
  </si>
  <si>
    <t>3.6.3</t>
  </si>
  <si>
    <t>3.6.4</t>
  </si>
  <si>
    <t>3.6.5</t>
  </si>
  <si>
    <t>3.6.6</t>
  </si>
  <si>
    <t>3.6.7</t>
  </si>
  <si>
    <t>3.6.8</t>
  </si>
  <si>
    <t>3.7</t>
  </si>
  <si>
    <t>Установка клиентского оборудования</t>
  </si>
  <si>
    <t>1 ед. оборудования</t>
  </si>
  <si>
    <t>Раздел 4. Прокладка и монтаж кабельных линий связи (в т.ч. магистральных), доумощнение ранее построенных сетей связи</t>
  </si>
  <si>
    <t>4.1 Предпроектные/проектно-изыскательские работы</t>
  </si>
  <si>
    <t>4.1.1</t>
  </si>
  <si>
    <t>объект</t>
  </si>
  <si>
    <t>4.1.2</t>
  </si>
  <si>
    <t>Стоимость определяется на основании предоставления подтверждающих документов</t>
  </si>
  <si>
    <t>4.1.4</t>
  </si>
  <si>
    <t>1 шт.</t>
  </si>
  <si>
    <t>4.1.5</t>
  </si>
  <si>
    <t>комплекс</t>
  </si>
  <si>
    <t>4.1.6</t>
  </si>
  <si>
    <t>4.1.7.1</t>
  </si>
  <si>
    <t>4.1.7</t>
  </si>
  <si>
    <t>4.1.8</t>
  </si>
  <si>
    <t>4.1.9</t>
  </si>
  <si>
    <t>4.1.10</t>
  </si>
  <si>
    <t>4.1.11</t>
  </si>
  <si>
    <t>Разработка схемы организации связи</t>
  </si>
  <si>
    <t>4.1.12</t>
  </si>
  <si>
    <t>Разработка проекта сохранения объекта культурного наследия, согласование работ с КГИОП</t>
  </si>
  <si>
    <t>4.1.13</t>
  </si>
  <si>
    <t>Охранно-археологические изыскания/исследования</t>
  </si>
  <si>
    <t>4.2</t>
  </si>
  <si>
    <t>4.2.1</t>
  </si>
  <si>
    <t>ВОК ёмкостью  до 8 волокон включительно</t>
  </si>
  <si>
    <t>4.2.2</t>
  </si>
  <si>
    <t>4.2.3</t>
  </si>
  <si>
    <t>ВОК ёмкостью  более 16 до 24 волокон включительно</t>
  </si>
  <si>
    <t>4.2.4</t>
  </si>
  <si>
    <t>ВОК ёмкостью  более 24 до 32 волокон включительно</t>
  </si>
  <si>
    <t>4.2.5</t>
  </si>
  <si>
    <t>ВОК ёмкостью более 32 до 48 волокон включительно</t>
  </si>
  <si>
    <t>4.2.6</t>
  </si>
  <si>
    <t>4.2.7</t>
  </si>
  <si>
    <t>4.2.8</t>
  </si>
  <si>
    <t>ВОК ёмкостью более 96 до 144 волокон включительно</t>
  </si>
  <si>
    <t>4.2.9</t>
  </si>
  <si>
    <t>ВОК ёмкостью более 144 до 192 волокон включительно</t>
  </si>
  <si>
    <t>4.2.10</t>
  </si>
  <si>
    <t>ВОК ёмкостью более 192 до 256 волокон включительно</t>
  </si>
  <si>
    <t>4.2.11</t>
  </si>
  <si>
    <t>ВОК ёмкостью более 256 до 288 волокон включительно</t>
  </si>
  <si>
    <t>4.3</t>
  </si>
  <si>
    <t>4.3.1</t>
  </si>
  <si>
    <t>4.3.2</t>
  </si>
  <si>
    <t>4.3.3</t>
  </si>
  <si>
    <t>4.3.4</t>
  </si>
  <si>
    <t>4.3.5</t>
  </si>
  <si>
    <t>4.3.6</t>
  </si>
  <si>
    <t>4.3.7</t>
  </si>
  <si>
    <t>4.3.8</t>
  </si>
  <si>
    <t>4.3.9</t>
  </si>
  <si>
    <t>4.3.10</t>
  </si>
  <si>
    <t>4.3.11</t>
  </si>
  <si>
    <t>4.4</t>
  </si>
  <si>
    <t>4.4.1</t>
  </si>
  <si>
    <t>4.4.2</t>
  </si>
  <si>
    <t>4.4.3</t>
  </si>
  <si>
    <t>4.4.4</t>
  </si>
  <si>
    <t>4.4.5</t>
  </si>
  <si>
    <t>4.4.6</t>
  </si>
  <si>
    <t>4.4.7</t>
  </si>
  <si>
    <t>ВОК ёмкостью более  64  волокон до 96 включительно</t>
  </si>
  <si>
    <t>4.4.8</t>
  </si>
  <si>
    <t>ВОК ёмкостью до  144 волокна</t>
  </si>
  <si>
    <t>4.4.1.1</t>
  </si>
  <si>
    <t>4.4.1.1.1.</t>
  </si>
  <si>
    <t>4.4.1.1.2.</t>
  </si>
  <si>
    <t>4.4.1.1.3.</t>
  </si>
  <si>
    <t>4.4.1.1.4.</t>
  </si>
  <si>
    <t>4.4.1.1.5.</t>
  </si>
  <si>
    <t>4.4.1.1.6.</t>
  </si>
  <si>
    <t>4.4.1.1.7.</t>
  </si>
  <si>
    <t>4.5</t>
  </si>
  <si>
    <t>4.5.1</t>
  </si>
  <si>
    <t>ёмкостью до 8 портов включительно</t>
  </si>
  <si>
    <t>1 оптический кросс</t>
  </si>
  <si>
    <t>4.5.2</t>
  </si>
  <si>
    <t>ёмкостью более 8 до 16 портов включительно</t>
  </si>
  <si>
    <t>4.5.3</t>
  </si>
  <si>
    <t>ёмкостью более 16 до 24 портов включительно</t>
  </si>
  <si>
    <t>4.5.4</t>
  </si>
  <si>
    <t>ёмкостью более 24 до 32 портов включительно</t>
  </si>
  <si>
    <t>4.5.5</t>
  </si>
  <si>
    <t>ёмкостью более 32 до 48 портов включительно</t>
  </si>
  <si>
    <t>4.5.6</t>
  </si>
  <si>
    <t>4.6</t>
  </si>
  <si>
    <t>4.6.1</t>
  </si>
  <si>
    <t>до 24 ОВ включительно (соединений)</t>
  </si>
  <si>
    <t>1 муфта</t>
  </si>
  <si>
    <t>4.6.2</t>
  </si>
  <si>
    <t>до 48 ОВ включительно (соединений)</t>
  </si>
  <si>
    <t>4.6.3</t>
  </si>
  <si>
    <t>до 96 ОВ включительно (соединений)</t>
  </si>
  <si>
    <t>4.6.4</t>
  </si>
  <si>
    <t>до 144 ОВ включительно (соединений)</t>
  </si>
  <si>
    <t>4.6.5</t>
  </si>
  <si>
    <t>4.7</t>
  </si>
  <si>
    <t>4.7.1</t>
  </si>
  <si>
    <t>ёмкостью 10 пар (жила 0,4)</t>
  </si>
  <si>
    <t>4.7.2</t>
  </si>
  <si>
    <t>ёмкостью 20 пар (жила 0,4)</t>
  </si>
  <si>
    <t>4.7.3</t>
  </si>
  <si>
    <t>ёмкостью 30 пар (жила 0,4)</t>
  </si>
  <si>
    <t>4.7.4</t>
  </si>
  <si>
    <t>ёмкостью  50 пар (жила 0,4)</t>
  </si>
  <si>
    <t>4.7.5</t>
  </si>
  <si>
    <t>ёмкостью  100 пар (жила 0,4)</t>
  </si>
  <si>
    <t>4.7.6</t>
  </si>
  <si>
    <t>ёмкостью  200 пар (жила 0,4)</t>
  </si>
  <si>
    <t>4.7.7</t>
  </si>
  <si>
    <t>ёмкостью 300 пар (жила 0,4)</t>
  </si>
  <si>
    <t>4.7.8</t>
  </si>
  <si>
    <t>ёмкостью  400 пар (жила 0,4)</t>
  </si>
  <si>
    <t>4.7.9</t>
  </si>
  <si>
    <t>ёмкостью более 400 пар до 600 пар (жила 0,4)</t>
  </si>
  <si>
    <t>4.7.10</t>
  </si>
  <si>
    <t>ёмкостью 10 пар  (жила 0,5)</t>
  </si>
  <si>
    <t>4.7.11</t>
  </si>
  <si>
    <t>ёмкостью 20 пар  (жила 0,5)</t>
  </si>
  <si>
    <t>4.7.12</t>
  </si>
  <si>
    <t>ёмкостью 30 пар  (жила 0,5)</t>
  </si>
  <si>
    <t>4.7.13</t>
  </si>
  <si>
    <t>ёмкостью  50 пар  (жила 0,5)</t>
  </si>
  <si>
    <t>4.7.14</t>
  </si>
  <si>
    <t>ёмкостью  100 пар (жила 0,5)</t>
  </si>
  <si>
    <t>4.7.15</t>
  </si>
  <si>
    <t>ёмкостью  200 пар (жила 0,5)</t>
  </si>
  <si>
    <t>4.7.16</t>
  </si>
  <si>
    <t>ёмкостью 300 пар (жила 0,5)</t>
  </si>
  <si>
    <t>4.7.17</t>
  </si>
  <si>
    <t>ёмкостью  400 пар (жила 0,5)</t>
  </si>
  <si>
    <t>4.7.18</t>
  </si>
  <si>
    <t>ёмкостью  500 пар (жила 0,5)</t>
  </si>
  <si>
    <t>4.7.19</t>
  </si>
  <si>
    <t>ёмкостью 600 пар (жила 0,5)</t>
  </si>
  <si>
    <t>4.7.20</t>
  </si>
  <si>
    <t>ёмкостью  50 пар  (жила 0,7)</t>
  </si>
  <si>
    <t>4.7.21</t>
  </si>
  <si>
    <t>ёмкостью 100 пар (жила 0,7)</t>
  </si>
  <si>
    <t>4.8</t>
  </si>
  <si>
    <t>4.8.1</t>
  </si>
  <si>
    <t>4.8.2</t>
  </si>
  <si>
    <t>4.8.3</t>
  </si>
  <si>
    <t>4.8.4</t>
  </si>
  <si>
    <t>4.8.5</t>
  </si>
  <si>
    <t>4.8.6</t>
  </si>
  <si>
    <t>4.8.7</t>
  </si>
  <si>
    <t>4.8.8</t>
  </si>
  <si>
    <t>4.8.9</t>
  </si>
  <si>
    <t>4.8.10</t>
  </si>
  <si>
    <t>4.8.11</t>
  </si>
  <si>
    <t>4.8.12</t>
  </si>
  <si>
    <t>4.8.13</t>
  </si>
  <si>
    <t>4.8.14</t>
  </si>
  <si>
    <t>4.8.15</t>
  </si>
  <si>
    <t>4.8.16</t>
  </si>
  <si>
    <t>4.8.17</t>
  </si>
  <si>
    <t>4.8.18</t>
  </si>
  <si>
    <t>4.8.19</t>
  </si>
  <si>
    <t>4.8.20</t>
  </si>
  <si>
    <t>4.8.21</t>
  </si>
  <si>
    <t>4.9</t>
  </si>
  <si>
    <t>4.9.1</t>
  </si>
  <si>
    <t>4.9.2</t>
  </si>
  <si>
    <t>4.9.3</t>
  </si>
  <si>
    <t>4.9.4</t>
  </si>
  <si>
    <t>4.9.5</t>
  </si>
  <si>
    <t>4.9.6</t>
  </si>
  <si>
    <t>4.9.7</t>
  </si>
  <si>
    <t>4.9.8</t>
  </si>
  <si>
    <t>4.9.9</t>
  </si>
  <si>
    <t>4.9.10</t>
  </si>
  <si>
    <t>4.9.11</t>
  </si>
  <si>
    <t>4.9.12</t>
  </si>
  <si>
    <t>4.9.13</t>
  </si>
  <si>
    <t>4.9.14</t>
  </si>
  <si>
    <t>4.9.15</t>
  </si>
  <si>
    <t>4.9.16</t>
  </si>
  <si>
    <t>4.9.17</t>
  </si>
  <si>
    <t>4.9.18</t>
  </si>
  <si>
    <t>4.9.19</t>
  </si>
  <si>
    <t>4.9.20</t>
  </si>
  <si>
    <t>4.9.21</t>
  </si>
  <si>
    <t>4.10</t>
  </si>
  <si>
    <t>4.10.1</t>
  </si>
  <si>
    <t>до 10x2</t>
  </si>
  <si>
    <t>4.10.2</t>
  </si>
  <si>
    <t>до 20x2</t>
  </si>
  <si>
    <t>4.10.3</t>
  </si>
  <si>
    <t>до 30x2</t>
  </si>
  <si>
    <t>4.10.4</t>
  </si>
  <si>
    <t>до 50x2</t>
  </si>
  <si>
    <t>4.10.5</t>
  </si>
  <si>
    <t>до 100x2</t>
  </si>
  <si>
    <t>4.10.6</t>
  </si>
  <si>
    <t>до 200x2</t>
  </si>
  <si>
    <t>4.10.7</t>
  </si>
  <si>
    <t>до 300x2</t>
  </si>
  <si>
    <t>4.10.8</t>
  </si>
  <si>
    <t>до 400x2</t>
  </si>
  <si>
    <t>4.10.9</t>
  </si>
  <si>
    <t>до 600x2</t>
  </si>
  <si>
    <t>4.10.10</t>
  </si>
  <si>
    <t>до 800x2</t>
  </si>
  <si>
    <t>4.11</t>
  </si>
  <si>
    <t>Выполнение кроссировочных работ</t>
  </si>
  <si>
    <t>СМР, включая (но не ограничиваясь)  кроссировочного провода  и материалов. Проведение  всех измерений. Оформление исполнительной документации.</t>
  </si>
  <si>
    <t>пара</t>
  </si>
  <si>
    <t>4.12</t>
  </si>
  <si>
    <t>4.14</t>
  </si>
  <si>
    <t>4.14.1</t>
  </si>
  <si>
    <t>1 км кабеля</t>
  </si>
  <si>
    <t>4.14.2</t>
  </si>
  <si>
    <t>4.14.3</t>
  </si>
  <si>
    <t>4.14.3.1</t>
  </si>
  <si>
    <t>ёмкостью 10 - 100 пар</t>
  </si>
  <si>
    <t>4.14.3.2</t>
  </si>
  <si>
    <t>ёмкостью 200 - 300 пар</t>
  </si>
  <si>
    <t>4.14.3.3</t>
  </si>
  <si>
    <t>ёмкостью 400 - 600 пар</t>
  </si>
  <si>
    <t>4.14.4</t>
  </si>
  <si>
    <t>4.14.4.1</t>
  </si>
  <si>
    <t>4.14.4.2</t>
  </si>
  <si>
    <t>4.14.4.3</t>
  </si>
  <si>
    <t>4.14.5</t>
  </si>
  <si>
    <t>Демонтаж медного кабеля  всех типов с опор,  включая демонтаж внутри объекта (до кросса включительно), емкость кабеля (включительно):</t>
  </si>
  <si>
    <t>4.14.5.1</t>
  </si>
  <si>
    <t>4.14.5.2</t>
  </si>
  <si>
    <t>4.14.5.3</t>
  </si>
  <si>
    <t>Раздел 5. Инфраструктура (Строительство ЛКСС)</t>
  </si>
  <si>
    <t>5.0.1</t>
  </si>
  <si>
    <t>1 км трассы</t>
  </si>
  <si>
    <t>5.1</t>
  </si>
  <si>
    <t>5.2</t>
  </si>
  <si>
    <t>Докладка каждого дополнительного канала кабельной канализации в период строительства</t>
  </si>
  <si>
    <t>кан-км</t>
  </si>
  <si>
    <t>5.3</t>
  </si>
  <si>
    <t>5.4</t>
  </si>
  <si>
    <t>5.5</t>
  </si>
  <si>
    <t>п.м. перехода</t>
  </si>
  <si>
    <t>5.5.1</t>
  </si>
  <si>
    <t>5.5.2</t>
  </si>
  <si>
    <t>5.6</t>
  </si>
  <si>
    <t>5.6.1</t>
  </si>
  <si>
    <t>5.6.2</t>
  </si>
  <si>
    <t>5.7</t>
  </si>
  <si>
    <t>5.7.1</t>
  </si>
  <si>
    <t>5.7.2</t>
  </si>
  <si>
    <t>5.7.3</t>
  </si>
  <si>
    <t>5.7.4</t>
  </si>
  <si>
    <t>5.8.01</t>
  </si>
  <si>
    <t>Установка колодца типа ККС-1, в том числе при организации участка ГНБ и на существующей кабельной канализации</t>
  </si>
  <si>
    <t>5.8</t>
  </si>
  <si>
    <t>Установка колодца типа ККС-2, в том числе при организации участка ГНБ и на существующей кабельной канализации</t>
  </si>
  <si>
    <t>5.9</t>
  </si>
  <si>
    <t>Установка колодца типа ККС-3,  в том числе при организации участка ГНБ и на существующей кабельной канализации</t>
  </si>
  <si>
    <t>5.10</t>
  </si>
  <si>
    <t>Установка колодца типа ККС-4, в том числе при организации участка ГНБ и на существующей кабельной канализации</t>
  </si>
  <si>
    <t>5.11</t>
  </si>
  <si>
    <t>Установка колодца типа ККС-5,  в том числе при организации участка ГНБ и на существующей кабельной канализации</t>
  </si>
  <si>
    <t>5.12</t>
  </si>
  <si>
    <t>Установка колодца типа ККТМ-1,  в том числе при организации участка ГНБ и на существующей кабельной канализации в сегменте малоэтажной застройки, коттеджных посёлках</t>
  </si>
  <si>
    <t>5.13</t>
  </si>
  <si>
    <t>Установка поземных смотровых устройств типа КОТ-1/КОТ-2</t>
  </si>
  <si>
    <t>Перебивка колодцев кабельной канализации при докладке дополнительных каналов в существующей канализации</t>
  </si>
  <si>
    <t>5.15</t>
  </si>
  <si>
    <t>Восстановление асфальтобетонных покрытий проезжей части</t>
  </si>
  <si>
    <t>м2</t>
  </si>
  <si>
    <t>5.16</t>
  </si>
  <si>
    <t>Восстановление асфальтобетонного покрытия тротуаров</t>
  </si>
  <si>
    <t>5.17</t>
  </si>
  <si>
    <t>Восстановление покрытия из брусчатки</t>
  </si>
  <si>
    <t>5.18</t>
  </si>
  <si>
    <t>5.19</t>
  </si>
  <si>
    <t>5.20</t>
  </si>
  <si>
    <t>Подъём железобетонных/металлических запорных устройств большого веса на колодцах кабельной канализации сторонних владельцев</t>
  </si>
  <si>
    <t>5.21</t>
  </si>
  <si>
    <t>5.22</t>
  </si>
  <si>
    <t>Укрепление существующих опор разных видов</t>
  </si>
  <si>
    <t>5.23</t>
  </si>
  <si>
    <t>5.24</t>
  </si>
  <si>
    <t>1 м</t>
  </si>
  <si>
    <t>5.25</t>
  </si>
  <si>
    <t>5.26</t>
  </si>
  <si>
    <t>5.27</t>
  </si>
  <si>
    <t>Монтаж трубостоек на крыше здания для организации  воздушно-кабельных переходов/монтаж мачты</t>
  </si>
  <si>
    <t>5.28</t>
  </si>
  <si>
    <t>Демонтаж опор</t>
  </si>
  <si>
    <t>для деревянных / стальных/ композитных опор</t>
  </si>
  <si>
    <t>1 опора</t>
  </si>
  <si>
    <t>для ж/б опор</t>
  </si>
  <si>
    <t>5.29</t>
  </si>
  <si>
    <t>Монтаж уличного шкафа распределительного (ШР)</t>
  </si>
  <si>
    <t>1 шкаф</t>
  </si>
  <si>
    <t>5.30</t>
  </si>
  <si>
    <t>Монтаж климатического шкафа (Outdoor) размером от (750х350х1500)</t>
  </si>
  <si>
    <t>5.31</t>
  </si>
  <si>
    <t>5.32</t>
  </si>
  <si>
    <t>5.33</t>
  </si>
  <si>
    <t>5.34</t>
  </si>
  <si>
    <t>6.1</t>
  </si>
  <si>
    <t>6.2</t>
  </si>
  <si>
    <t>Прокладка и монтаж многопарного передаточного кабеля "витая пара" Cat 5е ёмкостью до 25 пар включительно, от существующего УД до подъезда</t>
  </si>
  <si>
    <t>6.3</t>
  </si>
  <si>
    <t>6.4</t>
  </si>
  <si>
    <t>Строительство слаботочного кабельного стояка в подъезде с установкой проходных коробок</t>
  </si>
  <si>
    <t>6.5</t>
  </si>
  <si>
    <t>Прокладка стальных труб диаметром 60 мм</t>
  </si>
  <si>
    <t>6.6</t>
  </si>
  <si>
    <t>6.7</t>
  </si>
  <si>
    <t>Строительство широкополосных (СКТВ) ДРС (с учётом полного перечня расходных и монтажных материалов, за исключением работ по установке и шкафов)</t>
  </si>
  <si>
    <t>1 ДХ</t>
  </si>
  <si>
    <t>6.8.1</t>
  </si>
  <si>
    <t>6.8.1.1</t>
  </si>
  <si>
    <t>ВОК до 8 волокон включительно</t>
  </si>
  <si>
    <t>6.8.1.2</t>
  </si>
  <si>
    <t>ВОК от 8 до 12 волокон включительно</t>
  </si>
  <si>
    <t>6.8.1.3</t>
  </si>
  <si>
    <t>ВОК от 12 до 16 волокон включительно</t>
  </si>
  <si>
    <t>6.8.1.4</t>
  </si>
  <si>
    <t>ВОК от 16 до 24 волокон включительно</t>
  </si>
  <si>
    <t>6.8.1.5</t>
  </si>
  <si>
    <t>ВОК от 24 до 32 волокон включительно</t>
  </si>
  <si>
    <t>6.8.2</t>
  </si>
  <si>
    <t>6.8.2.1</t>
  </si>
  <si>
    <t>ВОК до 4  волокон включительно</t>
  </si>
  <si>
    <t>6.8.2.2</t>
  </si>
  <si>
    <t>ВОК от 4 до 8  волокон включительно</t>
  </si>
  <si>
    <t>6.8.2.3</t>
  </si>
  <si>
    <t>ВОК от 8 до 16  волокон включительно</t>
  </si>
  <si>
    <t>6.8.2.4</t>
  </si>
  <si>
    <t>6.8.2.5</t>
  </si>
  <si>
    <t>ВОК от 24 до 48 волокон включительно</t>
  </si>
  <si>
    <t>6.9</t>
  </si>
  <si>
    <t>Установка/замена ОРК на существующей ДРС</t>
  </si>
  <si>
    <t>6.9.1</t>
  </si>
  <si>
    <t>Установка/замена ОРК на существующей ДРС с учетом стоимости  ОРК-Т-8</t>
  </si>
  <si>
    <t>6.9.2</t>
  </si>
  <si>
    <t>Установка/замена ОРК на существующей ДРС  с учетом стоимости   ОРК-Т-16</t>
  </si>
  <si>
    <t>6.10</t>
  </si>
  <si>
    <t>Сварка волокон (применяется только при установке/замене ОРК на существующей кабельной линии)</t>
  </si>
  <si>
    <t>СМР, Прочие затраты:  сварка одного волокна (точка сварки), все виды измерений, тестирований, паспортизация (не ограничиваясь перечисленным: в электронном виде, Excel-формат для рефлектограмм, протоколы, схемы разварки), и все прочие расходы.</t>
  </si>
  <si>
    <t>1 волокно</t>
  </si>
  <si>
    <t>6.11</t>
  </si>
  <si>
    <t>6.11.1</t>
  </si>
  <si>
    <t>6.11.2</t>
  </si>
  <si>
    <t xml:space="preserve">Установка и монтаж сплиттера 2-го каскада (УСМ),  включая стоимость сплиттера  1х4  </t>
  </si>
  <si>
    <t>6.11.3</t>
  </si>
  <si>
    <t>Установка и монтаж сплиттера 2-го каскада (УСМ),  включая стоимость сплиттера  1х8</t>
  </si>
  <si>
    <t>6.12</t>
  </si>
  <si>
    <t>Установка/замена шкафа  ОРШ от 64 до 128 абонентов PON (включительно)</t>
  </si>
  <si>
    <t>6.13</t>
  </si>
  <si>
    <t>Установка/замена шкафа  ОРШ от 128 до 256 абонентов PON (включительно)</t>
  </si>
  <si>
    <t>6.14</t>
  </si>
  <si>
    <t>6.15</t>
  </si>
  <si>
    <t>6.15.1</t>
  </si>
  <si>
    <t>6.16</t>
  </si>
  <si>
    <t>6.17</t>
  </si>
  <si>
    <t>6.18</t>
  </si>
  <si>
    <t>6.19</t>
  </si>
  <si>
    <t>Монтаж кабельных лотков потолочного/настенного типа, включая работы по установке узлов крепления, фурнитуры, поворотных элементов, сопутствующих работ, заземления (при необходимости), стоимость основных и  крепежных материалов.</t>
  </si>
  <si>
    <t>6.20</t>
  </si>
  <si>
    <t>Прокладка металлорукава диаметром до 38мм</t>
  </si>
  <si>
    <t>6.21</t>
  </si>
  <si>
    <t>Монтаж/Замена патч-корда с монтажом/заменой SFP модуля (при необходимости) при длине патч-корда до 3 м</t>
  </si>
  <si>
    <t>1 патчкорд</t>
  </si>
  <si>
    <t>6.22</t>
  </si>
  <si>
    <t>Монтаж/Замена патч-корда с монтажом/заменой SFP модуля (при необходимости) при длине патч-корда свыше 3 м до 10 м включительно</t>
  </si>
  <si>
    <t>6.23</t>
  </si>
  <si>
    <t>Монтаж оптических  патч-кордов</t>
  </si>
  <si>
    <t>шт.</t>
  </si>
  <si>
    <t>6.24</t>
  </si>
  <si>
    <t>6.25</t>
  </si>
  <si>
    <t>Монтаж шкафа, стойки 19"</t>
  </si>
  <si>
    <t>6.25.1</t>
  </si>
  <si>
    <t>до 9 U включительно</t>
  </si>
  <si>
    <t>6.25.2</t>
  </si>
  <si>
    <t>до 12U включительно</t>
  </si>
  <si>
    <t>6.25.3</t>
  </si>
  <si>
    <t>до 24U включительно</t>
  </si>
  <si>
    <t>6.25.4</t>
  </si>
  <si>
    <t>до 48U включительно</t>
  </si>
  <si>
    <t>6.26</t>
  </si>
  <si>
    <t>6.27</t>
  </si>
  <si>
    <t>Монтаж оптических кроссовых шкафов (типа КРН 4,крона)</t>
  </si>
  <si>
    <t>6.27.1</t>
  </si>
  <si>
    <t>Монтаж малогабаритного шкафа под домофон, ЗУ, ВН, точку доступа</t>
  </si>
  <si>
    <t>6.27.2</t>
  </si>
  <si>
    <t>Сборка и монтаж щита системы учета ресурсов с подготовкой под установку оборудования</t>
  </si>
  <si>
    <t>6.27.2.1</t>
  </si>
  <si>
    <t>6.27.2.2</t>
  </si>
  <si>
    <t>6.27.2.3</t>
  </si>
  <si>
    <t>6.27.2.4</t>
  </si>
  <si>
    <t>6.27.2.5</t>
  </si>
  <si>
    <t>6.27.2.6</t>
  </si>
  <si>
    <t>6.28</t>
  </si>
  <si>
    <t>1 комплект</t>
  </si>
  <si>
    <t>6.29</t>
  </si>
  <si>
    <t>6.30</t>
  </si>
  <si>
    <t>Монтаж второго и каждого последующего коммутатора доступа/ СПВ-конвертера  в существующий телекоммуникационный шкаф в узле доступа</t>
  </si>
  <si>
    <t>6.31</t>
  </si>
  <si>
    <t>Обновление программного обеспечения оборудования</t>
  </si>
  <si>
    <t>6.32</t>
  </si>
  <si>
    <t>6.32.1</t>
  </si>
  <si>
    <t>ёмкостью до 256 портов (включительно)</t>
  </si>
  <si>
    <t>6.32.2</t>
  </si>
  <si>
    <t>ёмкостью от 256-512 портов (включительно)</t>
  </si>
  <si>
    <t>6.32.3</t>
  </si>
  <si>
    <t>6.33</t>
  </si>
  <si>
    <t>Установка, монтаж и расшивка патч-панели 12 портов</t>
  </si>
  <si>
    <t>6.33.1</t>
  </si>
  <si>
    <t>Установка коммутационной коробки (JB-730) / разветвителя интерфейса RS</t>
  </si>
  <si>
    <t>6.34</t>
  </si>
  <si>
    <t>Установка, монтаж и расшивка патч-панели 24 порта</t>
  </si>
  <si>
    <t>6.35</t>
  </si>
  <si>
    <t>Демонтаж телекоммуникационного  шкафа, телекоммуникационной стойки: до 24 U включительно</t>
  </si>
  <si>
    <t>1шт</t>
  </si>
  <si>
    <t>6.36</t>
  </si>
  <si>
    <t>Демонтаж телекоммуникационного  шкафа, телекоммуникационной стойки: до 48 U включительно</t>
  </si>
  <si>
    <t>6.37</t>
  </si>
  <si>
    <t>Устройство линий связи</t>
  </si>
  <si>
    <t>6.38</t>
  </si>
  <si>
    <t>6.39</t>
  </si>
  <si>
    <t>6.39.1</t>
  </si>
  <si>
    <t>6.40</t>
  </si>
  <si>
    <t>Устройство оптической абонентской линии GPON/P2P в Домохозяйство (ДХ) открытым способом/ по существующим, установленным конструкциям (трубе/коробу/кабель-каналу), с выводом на абонентскую оптическую розетку, включая запас 5 м в ДХ.</t>
  </si>
  <si>
    <t>6.41</t>
  </si>
  <si>
    <t>Устройство оптической абонентской линии GPON/P2P в Домохозяйство (ДХ) с установкой конструкций (трубы/короба/кабель-канала), с выводом на абонентскую оптическую розетку , включая запас 5 м в ДХ.</t>
  </si>
  <si>
    <t>6.41.1</t>
  </si>
  <si>
    <t>Устройство оптической абонентской линии GPON/P2P в Домохозяйство (ДХ) по стене с устройством и заделкой борозды, восстановлением поверхности, с выводом на абонентскую оптическую розетку, включая запас 5 м в ДХ.</t>
  </si>
  <si>
    <t>6.42</t>
  </si>
  <si>
    <t>6.43</t>
  </si>
  <si>
    <t>6.43.1</t>
  </si>
  <si>
    <t>6.44</t>
  </si>
  <si>
    <t>6.45</t>
  </si>
  <si>
    <t>6.45.1</t>
  </si>
  <si>
    <t>6.46</t>
  </si>
  <si>
    <t>Устройство линии кабелем типа UTP/FTP Cat 5е (до 4 пар)  по стене с креплением скобами (открытая проводка) с оконцовкой коннектором типа RJ или розеткой типа RJ</t>
  </si>
  <si>
    <t>6.47</t>
  </si>
  <si>
    <t>6.48</t>
  </si>
  <si>
    <t>6.49</t>
  </si>
  <si>
    <t>6.50</t>
  </si>
  <si>
    <t>6.51</t>
  </si>
  <si>
    <t>6.52</t>
  </si>
  <si>
    <t>Устройство линии кабелем типа UTP/FTP Cat 5е (св.4 до 8 пар) по установленным конструкциям (труба/канал/гофра) с оконцовкой коннектором типа RJ или розеткой типа RJ</t>
  </si>
  <si>
    <t>6.53</t>
  </si>
  <si>
    <t>Устройство линии кабелем типа UTP/FTP Cat 5е (св.4 до 8 пар) по конструкциям (труба/короб/гофра) с их установкой, с оконцовкой коннектором типа RJ или розеткой типа RJ</t>
  </si>
  <si>
    <t>6.54</t>
  </si>
  <si>
    <t>6.55</t>
  </si>
  <si>
    <t>6.56</t>
  </si>
  <si>
    <t>6.57</t>
  </si>
  <si>
    <t>6.58</t>
  </si>
  <si>
    <t>Прокладка и монтаж коаксиального кабеля по установленным конструкциям (трубам, коробам и т.д.)</t>
  </si>
  <si>
    <t>6.59</t>
  </si>
  <si>
    <t>Прокладка и монтаж коаксиального кабеля с установкой конструкций (труб, коробов и т.д.)</t>
  </si>
  <si>
    <t>Комплексные услуги (домофония/радиофикация/видеонаблюдение/беспроводной доступ/телеметрия)</t>
  </si>
  <si>
    <t>6.60</t>
  </si>
  <si>
    <t>Комплекс работ по монтажу систем  домофонии (ЗУ)</t>
  </si>
  <si>
    <t>6.60.01</t>
  </si>
  <si>
    <t>Проведение технического аудита, оценка состояния работоспособности существующей распределительной сети, видеодомофонной системы объекта, переходящего на обслуживание</t>
  </si>
  <si>
    <t>Проведение технического аудита, оценка состояния работоспособности существующей распределительной сети, видеодомофонной системы объекта, переходящего на обслуживание. Включая и не ограничиваясь, выезд на объект, составление схем прокладки расключения линий/устройств, проведение необходимых измерений, составление отчета (чек лист от Заказчика)/фотоматериалов на 1 объект. По требованию Заказчика работ, состав работ может быть дополнен необходимым пунктом.</t>
  </si>
  <si>
    <t>отчет</t>
  </si>
  <si>
    <t>6.60.1</t>
  </si>
  <si>
    <t>Установка и монтаж вызывной панели домофона</t>
  </si>
  <si>
    <t>6.60.2</t>
  </si>
  <si>
    <t>Замена и монтаж вызывной панели домофона, с переустройством  посадочного места</t>
  </si>
  <si>
    <t>6.60.3</t>
  </si>
  <si>
    <t>Монтаж блока питания (домофон)</t>
  </si>
  <si>
    <t>6.60.4</t>
  </si>
  <si>
    <t>Монтаж контроллера/ККМ (домофон)/СКУД</t>
  </si>
  <si>
    <t>6.60.5</t>
  </si>
  <si>
    <t>Установка блока/модуля  сопряжения (домофон /видеодомофон)</t>
  </si>
  <si>
    <t>6.60.6</t>
  </si>
  <si>
    <t>Установка и монтаж кнопки выхода/считывателя /СКУД</t>
  </si>
  <si>
    <t>6.60.7</t>
  </si>
  <si>
    <t>Установка и подключение  электромагнитного замка, с кнопкой аварийного выхода.</t>
  </si>
  <si>
    <t>6.60.8</t>
  </si>
  <si>
    <t>6.60.8.1</t>
  </si>
  <si>
    <t>6.60.8.2</t>
  </si>
  <si>
    <t>6.60.9</t>
  </si>
  <si>
    <t>6.61.</t>
  </si>
  <si>
    <t>Выполнение работ по программированию ключа/ метки NFS</t>
  </si>
  <si>
    <t>СМР: Программирование ключа/метки NFS</t>
  </si>
  <si>
    <t>6.61.1</t>
  </si>
  <si>
    <t>Выполнение работ по программированию ключа</t>
  </si>
  <si>
    <t>СМР: Программирование ключа, включая стоимость ключа соответствующего техническим требованиям Заказчика.</t>
  </si>
  <si>
    <t>6.62</t>
  </si>
  <si>
    <t>Установка  подключение абонентских устройств в квартире</t>
  </si>
  <si>
    <t>6.62.1</t>
  </si>
  <si>
    <t>Установка, подключение, настройка аудиотрубки в квартире абонента (с учетом стоимости оборудования)</t>
  </si>
  <si>
    <t>СМР: Работы по  монтажу, подключению, настройки аудиотрубки к системе домофона, с учетом стоимости аудиотрубки и крепежных материалов. Не ограничиваясь перечисленным; коммутация в распределительном щитке в соответствии со схемой подключения, проверка работоспособности (качество сигнала, кнопки открытия). Прокладка кабеля от распределительной коробки производиться по расценкам: 6.67-6.69</t>
  </si>
  <si>
    <t>6.62.2</t>
  </si>
  <si>
    <t>Подключение, переключение, замена, настройка аудиотрубки в квартире абонента при переходящем на обслуживание по домофонии доме/новом строительстве (без учета стоимости оборудования)</t>
  </si>
  <si>
    <t>СМР: Работы по подключению, переключению, настройки, замене  аудиотрубки, с учетом стоимости крепежных материалов. Не ограничиваясь перечисленным; определение полярности аб. устройства, перекоммутация в распределительном щитке в соответствии со схемой подключения, проверка работоспособности (качество сигнала, кнопки открытия). Прокладка кабеля от распределительной коробки производиться по расценкам: 6.67-6.69</t>
  </si>
  <si>
    <t>6.62.3</t>
  </si>
  <si>
    <t>Подключение, переключение, настройка абонентского видеодомофона при переходящем на обслуживание по домофонии доме/новом строительстве (без учета стоимости оборудования)</t>
  </si>
  <si>
    <t>6.63</t>
  </si>
  <si>
    <t xml:space="preserve">Сборка и монтаж базовой радиостанции на проектируемых конструкциях с их монтажом  </t>
  </si>
  <si>
    <t>6.64</t>
  </si>
  <si>
    <t>Сборка и монтаж базовой радиостанции на существующих конструкциях</t>
  </si>
  <si>
    <t>6.64.1</t>
  </si>
  <si>
    <t>Сборка и монтаж базовой радиостанции LoraWAN   (Фемтосота " Femtocell")   внутреннего размещения   и других аналогов.</t>
  </si>
  <si>
    <t>6.65</t>
  </si>
  <si>
    <t>Прокладка распределительного радиофидера</t>
  </si>
  <si>
    <t>6.66</t>
  </si>
  <si>
    <t>Радиофикация подъездов в случае более 1-ого подъезда в доме</t>
  </si>
  <si>
    <t>подъезд</t>
  </si>
  <si>
    <t>6.67</t>
  </si>
  <si>
    <t>6.67.1</t>
  </si>
  <si>
    <t>6.67.2</t>
  </si>
  <si>
    <t>6.67.3</t>
  </si>
  <si>
    <t>6.68</t>
  </si>
  <si>
    <t>6.68.1</t>
  </si>
  <si>
    <t>6.68.2</t>
  </si>
  <si>
    <t>6.68.3</t>
  </si>
  <si>
    <t>6.69</t>
  </si>
  <si>
    <t>6.69.1</t>
  </si>
  <si>
    <t>6.69.2</t>
  </si>
  <si>
    <t xml:space="preserve"> Прокладка кабеля  для систем телеметрии типа КПСВВнг(А)-LS (или аналог); прокладка кабеля  для реле УК-ВК типа КСРПнг(А)-FRHF(или аналог, (скрытая проводка) свыше  10 пар</t>
  </si>
  <si>
    <t>6.69.3</t>
  </si>
  <si>
    <t>Прокладка кабеля  для систем телеметрии типа  КИПЭВнг(А)-LS Nх2х0,6 (Спецкабель) (или аналог), (скрытая проводка)</t>
  </si>
  <si>
    <t>6.70</t>
  </si>
  <si>
    <t>СМР, ПИР, прочие затраты, не ограничиваясь перечисленным: Монтаж   коробки радиотрансляционной РОН ,  с учетом материалов, в том числе РОН.</t>
  </si>
  <si>
    <t>6.71</t>
  </si>
  <si>
    <t>Установка ТАМУ (Трансформатор абонентский унифицированный)</t>
  </si>
  <si>
    <t>6.72</t>
  </si>
  <si>
    <t>Установка Разветвительной коробки</t>
  </si>
  <si>
    <t>ПИР, СМР: Монтаж и расключение разветвительной коробки, с учетом стоимости материалов.</t>
  </si>
  <si>
    <t>6.73</t>
  </si>
  <si>
    <t>Установка абонентской розетки (наружная, встроенная)</t>
  </si>
  <si>
    <t>ПИР, СМР: Монтаж наружной абонентской розетки, с учетом стоимости материалов.</t>
  </si>
  <si>
    <t>6.74</t>
  </si>
  <si>
    <t>Монтаж оборудования ГО и ЧС</t>
  </si>
  <si>
    <t>6.75</t>
  </si>
  <si>
    <t>Монтаж этажного оповещателя 30В</t>
  </si>
  <si>
    <t>СМР, ПИР, прочие затраты, не ограничиваясь перечисленным: Монтаж этажного оповещателя 30В, без стоимости оборудования, с учетом материалов.</t>
  </si>
  <si>
    <t>6.76</t>
  </si>
  <si>
    <t>Монтаж рупорного громкоговорителя 100В</t>
  </si>
  <si>
    <t>СМР, ПИР, прочие затраты, не ограничиваясь перечисленным: Монтаж рупорного громкоговорителя 100В, без стоимости оборудования, с учётом материалов.</t>
  </si>
  <si>
    <t>6.77</t>
  </si>
  <si>
    <t>Комплекс работ по установке 1-го шлагбаума</t>
  </si>
  <si>
    <t>6.77.1</t>
  </si>
  <si>
    <t>Проектно-изыскательские работы по установке шлагбаума</t>
  </si>
  <si>
    <t>1 шлагбаум</t>
  </si>
  <si>
    <t>6.77.2</t>
  </si>
  <si>
    <t>Строительно-монтажные работы</t>
  </si>
  <si>
    <t>6.77.3</t>
  </si>
  <si>
    <t>Монтаж Ethernet-реле (шлагбаум)</t>
  </si>
  <si>
    <t>6.77.4</t>
  </si>
  <si>
    <t>монтаж светофора (шлагбаум)</t>
  </si>
  <si>
    <t>1 светофор</t>
  </si>
  <si>
    <t>6.77.5</t>
  </si>
  <si>
    <t>Монтаж обогревателя с термостатом (шлагбаум)</t>
  </si>
  <si>
    <t>6.77.6</t>
  </si>
  <si>
    <t>Монтаж индукционной петли</t>
  </si>
  <si>
    <t>Монтаж  дополнительного столбика под фотоэлемент</t>
  </si>
  <si>
    <t>6.78</t>
  </si>
  <si>
    <t>6.79</t>
  </si>
  <si>
    <t>6.80</t>
  </si>
  <si>
    <t>6.81</t>
  </si>
  <si>
    <t>Монтаж/установка полноростового турникета уличного исполнения</t>
  </si>
  <si>
    <t>6.82.1</t>
  </si>
  <si>
    <t>Установка  мачты освещения или прожектора над шлагбаумом</t>
  </si>
  <si>
    <t>6.83</t>
  </si>
  <si>
    <t>Организация телеметрии</t>
  </si>
  <si>
    <t>ПИР, СМР по монтажу БС выполняется по расценкам позиций 6.63-6.64</t>
  </si>
  <si>
    <t>6.83.3</t>
  </si>
  <si>
    <t>Отчет</t>
  </si>
  <si>
    <t>6.84</t>
  </si>
  <si>
    <t>Монтаж электросчетчика с радиомодулем</t>
  </si>
  <si>
    <t>6.85</t>
  </si>
  <si>
    <t>Монтаж модуля сопряжения LORA/NB-IoT</t>
  </si>
  <si>
    <t>6.86</t>
  </si>
  <si>
    <t>Монтаж блока коммутации / конвертера/ концентратора (ПУ телеметрия)</t>
  </si>
  <si>
    <t>6.87</t>
  </si>
  <si>
    <t>Установка счетчика импульсов-регистратора до 10 каналов включительно (ПУ телеметрия)</t>
  </si>
  <si>
    <t>6.88</t>
  </si>
  <si>
    <t>Установка счетчика импульсов-регистратора свыше 10 каналов  (ПУ телеметрия)</t>
  </si>
  <si>
    <t>6.88.1</t>
  </si>
  <si>
    <t>6.88.2</t>
  </si>
  <si>
    <t>Пуско-наладочные работы приборов учета (ПУ) (проводное решение)</t>
  </si>
  <si>
    <t>6.88.3</t>
  </si>
  <si>
    <t>Пуско-наладочные работы приборов учета (ПУ) (беспроводное решение)</t>
  </si>
  <si>
    <t>6.89</t>
  </si>
  <si>
    <t>Установка, настройка оборудования Wi-Fi, видеокамеры в помещении (в т.ч в ДХ)</t>
  </si>
  <si>
    <t>6.90</t>
  </si>
  <si>
    <t>6.91</t>
  </si>
  <si>
    <t>Установка камеры подъездного/внутриподъездного видеонаблюдения (ПВН)  (в т.ч системы городского видеонаблюдения)</t>
  </si>
  <si>
    <t>6.92</t>
  </si>
  <si>
    <t>Уличная камера на столбовой опоре</t>
  </si>
  <si>
    <t>6.92.1</t>
  </si>
  <si>
    <t>ПНР на систему  видеонаблюдения</t>
  </si>
  <si>
    <t xml:space="preserve">Включая и не ограничиваясь, ПНР на  систему видеонаблюдения  и сопутствующие элементы системы, обновление программного обеспечения, выполнение первичных настроек в соответствии с инструкциями и требованиями Заказчика работ.  </t>
  </si>
  <si>
    <t>6.93</t>
  </si>
  <si>
    <t>точка доступа</t>
  </si>
  <si>
    <t>6.94</t>
  </si>
  <si>
    <t>Монтаж оборудования Wi-Fi (точка доступа либо комплект направленных антенн) внутреннего размещения (Indoor) (офисные помещения, места массового скопления, ТЦ/ТРЦ)</t>
  </si>
  <si>
    <t>6.94.1</t>
  </si>
  <si>
    <t>Прокладка и монтаж оптоэлектрического комбинированного кабеля (типа СЛ-ОЭК/ОЭК-НУ/аналог)  по существующим опорам/конструкциям (трубостойкам, между зданиями), включая внутриобъектовые работы</t>
  </si>
  <si>
    <t>1 м.</t>
  </si>
  <si>
    <t>6.94.2</t>
  </si>
  <si>
    <t>Монтаж нетипового некомплектного кронштейна внутри помещения (ТД Wi-Fi/камера видеонаблюдения)</t>
  </si>
  <si>
    <t>6.94.3</t>
  </si>
  <si>
    <t>Монтаж нетипового некомплектного  кронштейна уличного фасад/опора/иной конструктив места установки  (ТД Wi-Fi/камера видеонаблюдения)</t>
  </si>
  <si>
    <t>6.94.4</t>
  </si>
  <si>
    <t>6.94.5</t>
  </si>
  <si>
    <t>Расчет радиопокрытия либо разработка решений по оптимизации существующей сети Wi-Fi по одному адресу. Площадь (с зоной покрытия) от 50 кв.м.  до 1000 кв.м.</t>
  </si>
  <si>
    <t>отчёт</t>
  </si>
  <si>
    <t>6.94.6</t>
  </si>
  <si>
    <t>Расчет радиопокрытия либо разработка решений по оптимизации существующей сети Wi-Fi по одному адресу. Площадь (с зоной покрытия)  от 1000 кв.м. до 10000 кв.м.</t>
  </si>
  <si>
    <t>6.94.7</t>
  </si>
  <si>
    <t>Расчет радиопокрытия либо разработка решений по оптимизации существующей сети Wi-Fi по одному адресу. Площадь (с зоной покрытия)  от 10000 кв.м. до 50000 кв.м.</t>
  </si>
  <si>
    <t>6.94.8</t>
  </si>
  <si>
    <t>Расчет радиопокрытия либо разработка решений по оптимизации существующей сети Wi-Fi по одному адресу. Площадь (с зоной покрытия) более 50000 кв.м.</t>
  </si>
  <si>
    <t>6.95</t>
  </si>
  <si>
    <t>6.96</t>
  </si>
  <si>
    <t>Настройка коммутатора видеонаблюдение/контроль доступа/ беспроводной доступ</t>
  </si>
  <si>
    <t>ПНР: Включая весь перечень работ но настройке оборудования.</t>
  </si>
  <si>
    <t>1 коммутатор</t>
  </si>
  <si>
    <t>6.97</t>
  </si>
  <si>
    <t>Монтаж автоматизированного рабочего места оператора видеонаблюдения (АРМ)</t>
  </si>
  <si>
    <t>ПИР,СМР: Монтаж АРМ  в составе, не ограничиваясь перечисленным: видеорегистратор, монитор/мониторы, блок бесперебойного питания, клавиатура и/или мышь, включая их установку, подключение, настройку, тестирование; установку дополнительных жестких дисков в видеорегистратор; установку видеоразветвителей, видеоусилителей, квадраторов, подключение электропитания оборудования. Без учета стоимости основных материалов.</t>
  </si>
  <si>
    <t>6.98</t>
  </si>
  <si>
    <t>Сборка и монтаж антенны для эфирного TV (внешняя)</t>
  </si>
  <si>
    <t>6.99</t>
  </si>
  <si>
    <t>Демонтаж оборудования</t>
  </si>
  <si>
    <t>ед. оборудования</t>
  </si>
  <si>
    <t>30 % от стоимости  монтажа</t>
  </si>
  <si>
    <t>Устройство линий электропитания</t>
  </si>
  <si>
    <t>6.100</t>
  </si>
  <si>
    <t>Получение акта разграничения балансовой принадлежности</t>
  </si>
  <si>
    <t>акт</t>
  </si>
  <si>
    <t>6.101</t>
  </si>
  <si>
    <t>Получение ТУ на электроснабжение</t>
  </si>
  <si>
    <t>ТУ</t>
  </si>
  <si>
    <t>6.102</t>
  </si>
  <si>
    <t>Проведение приемо-сдаточных испытаний электроустановок</t>
  </si>
  <si>
    <t>6.103</t>
  </si>
  <si>
    <t>6.104</t>
  </si>
  <si>
    <t>Комплекс работ по подключению оборудования к электропитанию постоянным/переменным током.</t>
  </si>
  <si>
    <t>6.105</t>
  </si>
  <si>
    <t>Монтаж электрического счетчика</t>
  </si>
  <si>
    <t>6.106</t>
  </si>
  <si>
    <t>Установка автоматического выключателя</t>
  </si>
  <si>
    <t>Установка автоматического выключателя (220В,50Гц), с номинальным током до 32 А во вводно-распределительном устройстве здания с подключением до счетчика общедомового учёта (с учётом стоимости автоматического выключателя).</t>
  </si>
  <si>
    <t>6.107</t>
  </si>
  <si>
    <t>Установка блока из трех розеток (220В и типа RJ)</t>
  </si>
  <si>
    <t>6.107.1</t>
  </si>
  <si>
    <t>Установка розетки (220В) на DIN-рейку с заземлением контактов</t>
  </si>
  <si>
    <t>6.108</t>
  </si>
  <si>
    <t xml:space="preserve">1 м  </t>
  </si>
  <si>
    <t>6.109</t>
  </si>
  <si>
    <t>6.110</t>
  </si>
  <si>
    <t>6.111</t>
  </si>
  <si>
    <t>6.112</t>
  </si>
  <si>
    <t>6.113</t>
  </si>
  <si>
    <t>6.114</t>
  </si>
  <si>
    <t>6.115</t>
  </si>
  <si>
    <t>ПИР, СМР. С учетом стоимости  материалов. Включает прокладку силового кабеля и кабеля заземления, не включает подключения и измерения.</t>
  </si>
  <si>
    <t>6.116</t>
  </si>
  <si>
    <t>6.117</t>
  </si>
  <si>
    <t>6.118</t>
  </si>
  <si>
    <t>Прокладка и монтаж силового кабеля ВВГнг/ВВГнг-LS/КГВВнг(А)-LS/ПВС (аналог) ёмкостью до 3х2,5мм2 для различных подключений сверх 20/50 м</t>
  </si>
  <si>
    <t>Раздел 7. Беспроводный доступ</t>
  </si>
  <si>
    <t>Проектно-изыскательские работы, получение разрешений, согласований, проведение экспертиз</t>
  </si>
  <si>
    <t>7.1</t>
  </si>
  <si>
    <t>Изыскание потенциальных объектов, определение технической возможности для размещения оборудования</t>
  </si>
  <si>
    <t>7.2</t>
  </si>
  <si>
    <t>Проведение предпроектных изысканий</t>
  </si>
  <si>
    <t>за один комплект</t>
  </si>
  <si>
    <t>7.3</t>
  </si>
  <si>
    <t>7.4</t>
  </si>
  <si>
    <t>Проведение инструментального контроля уровня электромагнитного поля радиочастотных излучений и Разработка приложения к санитарно-эпидемиологическому заключению ( форма Р1)</t>
  </si>
  <si>
    <t>7.5</t>
  </si>
  <si>
    <t>7.6</t>
  </si>
  <si>
    <t>7.7</t>
  </si>
  <si>
    <t>Расчет несущей способности антенной опоры с учетом доустанавливаемого оборудования и предоставление  заключения о несущей способности АМС, включая необходимые согласования</t>
  </si>
  <si>
    <t>7.8</t>
  </si>
  <si>
    <t>Строительно-монтажные и пуско-наладочные работы</t>
  </si>
  <si>
    <t>для объектов РРС (в том числе e-band)</t>
  </si>
  <si>
    <t>7.9</t>
  </si>
  <si>
    <t>7.10</t>
  </si>
  <si>
    <t>7.11</t>
  </si>
  <si>
    <t>7.12</t>
  </si>
  <si>
    <t>7.13</t>
  </si>
  <si>
    <t>за пролет</t>
  </si>
  <si>
    <t>7.14</t>
  </si>
  <si>
    <t>Монтаж и ПНР станционной части радиооборудования БС БШПД</t>
  </si>
  <si>
    <t>7.15</t>
  </si>
  <si>
    <t>комплекс работ</t>
  </si>
  <si>
    <t>для работ по созданию инфраструктуры</t>
  </si>
  <si>
    <t>7.18</t>
  </si>
  <si>
    <t>7.18.1</t>
  </si>
  <si>
    <t>7.18.2</t>
  </si>
  <si>
    <t>7.18.3</t>
  </si>
  <si>
    <t>7.19</t>
  </si>
  <si>
    <t>Строительство контура заземления</t>
  </si>
  <si>
    <t>Прочие работы</t>
  </si>
  <si>
    <t>7.20</t>
  </si>
  <si>
    <t>Демонтаж антенны РРС, оборудования БШПД</t>
  </si>
  <si>
    <t>50% от стоимости монтажа</t>
  </si>
  <si>
    <t>7.21</t>
  </si>
  <si>
    <t>Компенсация за использование автовышки для необслуживаемых АМС.</t>
  </si>
  <si>
    <t>7.21.1</t>
  </si>
  <si>
    <t xml:space="preserve"> для АМС высотой до 30 м</t>
  </si>
  <si>
    <t>смена</t>
  </si>
  <si>
    <t>7.21.2</t>
  </si>
  <si>
    <t>7.21.3</t>
  </si>
  <si>
    <t xml:space="preserve"> для АМС высотой более 40 м</t>
  </si>
  <si>
    <t>7.22</t>
  </si>
  <si>
    <t>Использование альпиниста</t>
  </si>
  <si>
    <t>Раздел 8. Строительство структурированных кабельных сетей (СКС) (Комплекс работ на одном объекте по организации АРМ)</t>
  </si>
  <si>
    <t>Проектно-изыскательские работы (ПИР)</t>
  </si>
  <si>
    <t>8.0.1</t>
  </si>
  <si>
    <t>1 порт</t>
  </si>
  <si>
    <t>8.0.2</t>
  </si>
  <si>
    <t>Обследование объекта</t>
  </si>
  <si>
    <t>Отчёт о выполнении ППР (включая эскизный проект, схему прокладки кабельных линий, перечень объемов работ), определение технической возможности и стоимости. Определение перечня необходимых согласующих организаций.</t>
  </si>
  <si>
    <t>1 объект</t>
  </si>
  <si>
    <t>8.1.2</t>
  </si>
  <si>
    <t>Прокладка и монтаж кабель каналов, коробов ПВХ по конструкциям размером  80х60мм</t>
  </si>
  <si>
    <t>м</t>
  </si>
  <si>
    <t>8.1.3</t>
  </si>
  <si>
    <t>Прокладка и монтаж  кабель каналов, коробов ПВХ по конструкциям размером  100Х60</t>
  </si>
  <si>
    <t>8.1.4</t>
  </si>
  <si>
    <t>Прокладка и монтаж  кабель каналов, коробов ПВХ по конструкциям размером более 100Х60</t>
  </si>
  <si>
    <t>8.1.5</t>
  </si>
  <si>
    <t>8.1.6</t>
  </si>
  <si>
    <t>Прокладка и монтаж трубы (жесткая оцинкованная) по конструкциям Д до 50 мм</t>
  </si>
  <si>
    <t>8.1.7</t>
  </si>
  <si>
    <t>8.1.8</t>
  </si>
  <si>
    <t>8.1.9</t>
  </si>
  <si>
    <t>Прокладка и монтаж кабельных ( в т.ч. перфорированных, металлических) лотков до 200 мм, со всеми комплектующими (крышка, заглушки, повороты, соединительные элементы и прочее)</t>
  </si>
  <si>
    <t>8.1.10</t>
  </si>
  <si>
    <t>Прокладка и монтаж кабельных ( в т.ч.  перфорированных, металлических) лотков до 600 мм, со всеми комплектующими (крышка, заглушки, повороты, соединительные элементы и прочее)</t>
  </si>
  <si>
    <t>8.2.1</t>
  </si>
  <si>
    <t>Прокладка, монтаж, трассировка кабеля  UTP  cat 5e, 6е до 4 пар в коробе, в лотке, кабельном канале, трубе, гофре и т.д.</t>
  </si>
  <si>
    <t>8.2.2</t>
  </si>
  <si>
    <t>Демонтаж кабеля витая пара из короба, лотка, кабельного канала, гофры и т.д.</t>
  </si>
  <si>
    <t>8.2.3</t>
  </si>
  <si>
    <t>Прокладка, монтаж, трассировка  силового кабеля (провода) емкостью до  3х2,5 мм2, в коробе, в лотке, кабельном канале, трубе, гофре, металлорукаве  и т.д.</t>
  </si>
  <si>
    <t>СМР, включая прокладку, монтаж силового кабеля, провода заземления, работы по трассировке кабеля (размотка, маркировка , замер длины , растяжка , нарезка , жгутирование), с учетом стоимости кабеля и крепежных материалов, проверку состояния изоляции кабеля до и после прокладки и другие сопутствующие работы, присоединение к зажимам жил и проводов.</t>
  </si>
  <si>
    <t>8.2.4</t>
  </si>
  <si>
    <t>Прокладка, монтаж, трассировка силового кабеля (провода) емкостью до  5х4 мм2, в коробе, в лотке, кабельном канале, трубе, гофре,металлорукаве  и т.д.</t>
  </si>
  <si>
    <t>СМР, включая прокладку, монтаж, силового кабеля, провода заземления, работы по трассировке кабеля (размотка, маркировка , замер длины , растяжка , нарезка , жгутирование),  с учетом стоимости кабеля и крепежных материалов, проверку состояния изоляции кабеля до и после прокладки и другие сопутствующие работы, присоединение к зажимам жил и проводов.</t>
  </si>
  <si>
    <t>8.2.5</t>
  </si>
  <si>
    <t>Прокладка, монтаж, трассировка силового кабеля (провода) емкостью до  5х10мм2, в коробе, в лотке, кабельном канале, трубе, гофре,металлорукаве  и т.д.</t>
  </si>
  <si>
    <t>8.2.6</t>
  </si>
  <si>
    <t>Прокладка, монтаж, трассировка силового кабеля (провода) емкостью до  5х16 мм2, в коробе, в лотке, кабельном канале, трубе, гофре,металлорукаве  и т.д.</t>
  </si>
  <si>
    <t>8.2.7</t>
  </si>
  <si>
    <t>Прокладка, монтаж, трассировка силового кабеля (провода) емкостью до  5х35 мм2, в коробе, в лотке, кабельном канале, трубе, гофре,металлорукаве  и т.д.</t>
  </si>
  <si>
    <t>8.2.8</t>
  </si>
  <si>
    <t>Прокладка, монтаж, трассировка силового кабеля (провода) емкостью до  5х70 мм2, в коробе, в лотке, кабельном канале, трубе, гофре,металлорукаве  и т.д.</t>
  </si>
  <si>
    <t>8.2.9</t>
  </si>
  <si>
    <t>Прокладка, монтаж, трассировка силового кабеля (провода) емкостью до  5х95 мм2, в коробе, в лотке, кабельном канале, трубе, гофре,металлорукаве  и т.д.</t>
  </si>
  <si>
    <t>8.2.10</t>
  </si>
  <si>
    <t>8.2.11</t>
  </si>
  <si>
    <t>Штробление стен и заделка борозды</t>
  </si>
  <si>
    <t>СМР, независимо от материалов поверхности, включая сопутствующие работы</t>
  </si>
  <si>
    <t>1м борозды</t>
  </si>
  <si>
    <t>8.2.12</t>
  </si>
  <si>
    <t>Прокладка, монтаж, трассировка кабеля UTP  cat 5e до 4 пар в штробе или открытым способом креплением  накладными скобами</t>
  </si>
  <si>
    <t>м.</t>
  </si>
  <si>
    <t>8.2.13</t>
  </si>
  <si>
    <t>Прокладка, монтаж, трассировка силового кабеля (провода) в штробе или открытым способом креплением  накладными скобами, независимо от сечения и количества жил кабеля</t>
  </si>
  <si>
    <t>СМР , включая прокладку, монтаж силового кабеля, провода заземления (независимо от сечения и количества жил кабеля), работы по трассировке кабеля (размотка , маркировка , замер длины , растяжка , нарезка , жгутирование),  проверку состояния изоляции кабеля до и после прокладки и другие сопутствующие работы, присоединение к зажимам жил и проводов. Включает стоимость крепежных материалов, без учета стоимости кабеля.</t>
  </si>
  <si>
    <t>8.2.14</t>
  </si>
  <si>
    <t>Прокладка, монтаж, трассировка коаксиального кабеля  в коробе, в лотке, кабельном канале, трубе, гофре и т.д.</t>
  </si>
  <si>
    <t>Монтаж информационных розеток</t>
  </si>
  <si>
    <t>Установка, монтаж, подключение  розеток RJ45, RJ12, RG11 (открытый монтаж)</t>
  </si>
  <si>
    <t>СМР, включая и не ограничиваясь перечисленным: монтаж информационной розетки на стену, независимо от материалов поверхности, стоимость основных  (каркас, суппорт-рамка, модуль розетки) и крепежных материалов.</t>
  </si>
  <si>
    <t>Установка, монтаж, подключение  розеток RJ45, RJ12, RG11 в/на короб/кабель канал</t>
  </si>
  <si>
    <t>8.3.2</t>
  </si>
  <si>
    <t>Демонтаж и отключение розетки</t>
  </si>
  <si>
    <t>8.3.3</t>
  </si>
  <si>
    <t>Обжим коннектора RJ11, RJ45</t>
  </si>
  <si>
    <t>СМР монтаж коннектора RJ11, RJ45, включая стоимость основных материалов (коннектор, колпачок).</t>
  </si>
  <si>
    <t>8.3.4</t>
  </si>
  <si>
    <t>Обжим коннектора BNC</t>
  </si>
  <si>
    <t>СМР монтаж коннектора BNC, включая стоимость основных и крепежных материалов.</t>
  </si>
  <si>
    <t>8.4.1</t>
  </si>
  <si>
    <t>8.4.2</t>
  </si>
  <si>
    <t>8.4.3</t>
  </si>
  <si>
    <t>8.4.4</t>
  </si>
  <si>
    <t>8.4.5</t>
  </si>
  <si>
    <t>8.4.6</t>
  </si>
  <si>
    <t>Монтаж навесного бокса (щита) распределительного  до 24 модулей (включительно)</t>
  </si>
  <si>
    <t>СМР, сборка монтаж навесного бокса (щита) не укомплектованного автоматическими выключателями, независимо от материала поверхности, включая  стоимость основных и крепежных материалов.</t>
  </si>
  <si>
    <t>8.4.7</t>
  </si>
  <si>
    <t>Монтаж бокса (щита) распределительного  более 24 модулей</t>
  </si>
  <si>
    <t>СМР, сборка монтаж  бокса (щита) не укомплектованного автоматическими выключателями, независимо от материала поверхности, включая  стоимость основных и крепежных материалов.</t>
  </si>
  <si>
    <t>Установка, монтаж, подключение розетки, выключателя (скрытый монтаж)</t>
  </si>
  <si>
    <t xml:space="preserve"> Установка, монтаж , подключение розетки, выключателя (открытый монтаж)</t>
  </si>
  <si>
    <t>СМР, включая и не ограничиваясь перечисленным: установка, монтаж розетки, выключателя на стену, независимо от материалов поверхности, стоимость основных (каркас, суппорт-рамка, розетка) и  крепежных материалов.</t>
  </si>
  <si>
    <t>Устанвока,монтаж, подключение розетки, выключателя в/на короб/кабель канал</t>
  </si>
  <si>
    <t>СМР, включая и не ограничиваясь перечисленным: установка, монтаж розетки, выключателя в/на коробе/кабель-канале (мини колонне), стоимость основных и крепежных материалов.</t>
  </si>
  <si>
    <t>8.4.9</t>
  </si>
  <si>
    <t>8.4.10</t>
  </si>
  <si>
    <t>СМР: Монтаж и расключение разветвительной коробки, включая стоимость основных и  крепежных материалов.</t>
  </si>
  <si>
    <t>8.4.11</t>
  </si>
  <si>
    <t>8.4.12</t>
  </si>
  <si>
    <t xml:space="preserve">Монтаж шины заземления  </t>
  </si>
  <si>
    <t>СМР, монтаж шины заземления (ГЗШ), подключение к контору заземления, маркировка, с учетом стоимости крепежных изделий.</t>
  </si>
  <si>
    <t>8.5.1</t>
  </si>
  <si>
    <t>Монтаж патч-панели 24 портов /кросс-панели в телекоммуникационный шкаф (стойку)</t>
  </si>
  <si>
    <t>8.5.2</t>
  </si>
  <si>
    <t>Монтаж патч-панели 48 порта /кросс-панели в телекоммуникационный шкаф (стойку)</t>
  </si>
  <si>
    <t>8.5.4.</t>
  </si>
  <si>
    <t>Монтаж оборудования в существующий телекоммуникационный шкаф/стойку *</t>
  </si>
  <si>
    <t>1-я 'ед. оборудования</t>
  </si>
  <si>
    <t>8.5.6</t>
  </si>
  <si>
    <t>Расшивка и разделка медножильного кабеля на порт патч-панели/кросс-панели</t>
  </si>
  <si>
    <t>8.5.7</t>
  </si>
  <si>
    <t>Монтаж медножильных  патч-кордов</t>
  </si>
  <si>
    <t>Монтаж, коммутация, медножильных  патч-кордов до 5 м., включая стоимость основных и крепежных материалов.</t>
  </si>
  <si>
    <t>8.5.8</t>
  </si>
  <si>
    <t>Маркировка розетки и порта на патч панели</t>
  </si>
  <si>
    <t>8.5.9</t>
  </si>
  <si>
    <t>Демонтаж оборудования/патч панели/кросс-панели/кабельного органайзера/полки/оптического кроссового шкафа в телекоммуникационном шкафу/стойке</t>
  </si>
  <si>
    <t>Сертификация и тестирование</t>
  </si>
  <si>
    <t>8.6.1</t>
  </si>
  <si>
    <t>8.6.2</t>
  </si>
  <si>
    <t>Линия</t>
  </si>
  <si>
    <t>8.7.1</t>
  </si>
  <si>
    <t>Монтаж технологического проходного отверстия в стене  100 мм</t>
  </si>
  <si>
    <t>СМР, монтаж технологического отверстия 100 мм в стене из бетонных/кирпичных/ легковозводимых материалов, установка изолирующего соединителя,  включая сопутствующие работы, герметизация стоп-огонь.</t>
  </si>
  <si>
    <t>8.7.2</t>
  </si>
  <si>
    <t>Монтаж технологического проходного отверстия в стене 300 мм</t>
  </si>
  <si>
    <t>СМР, монтаж технологического отверстия 300 мм в стене из бетонных/кирпичных/ легковозводимых материалов, установка изолирующего соединителя,  включая сопутствующие работы, герметизация стоп-огонь.</t>
  </si>
  <si>
    <t>8.7.3</t>
  </si>
  <si>
    <t>Монтаж технологического проходного отверстия в стене 50 мм</t>
  </si>
  <si>
    <t>СМР, монтаж технологического отверстия 50 мм в стене из бетонных/кирпичных/ легковозводимых материалов, установка изолирующего соединителя,  включая сопутствующие работы, герметизация стоп-огонь.</t>
  </si>
  <si>
    <t>8.7.4</t>
  </si>
  <si>
    <t>СМР, Укладка антистатического, токопроводящего линолеума с проваркой швов, медной лентой, устройством заземления, включая подготовку поверхности к производству работ, стоимость основных и  расходных материалов.</t>
  </si>
  <si>
    <t>8.7.5</t>
  </si>
  <si>
    <t>СМР, устройство, монтаж фальшпола, подготовка поверхности, установка конструкций основания, укладка плит, включая стоимость основных и расходных материалов.</t>
  </si>
  <si>
    <t>8.7.6</t>
  </si>
  <si>
    <t>Демонтаж/монтаж плит фальшпола</t>
  </si>
  <si>
    <t>Демонтаж/монтаж плит фальш пола,  частичная разборка и сборка устроенных конструкций</t>
  </si>
  <si>
    <t>8.7.7</t>
  </si>
  <si>
    <t>Демонтаж/монтаж фальшпотолка (Реечного типа/Амстронг)</t>
  </si>
  <si>
    <t>8.7.8</t>
  </si>
  <si>
    <t>Только плитки</t>
  </si>
  <si>
    <t>8.7.9</t>
  </si>
  <si>
    <t>Демонтаж/монтаж облицовочной фасадной плитки (вентилируемый фасад)</t>
  </si>
  <si>
    <t>8.7.9.1</t>
  </si>
  <si>
    <t>8.7.9.2</t>
  </si>
  <si>
    <t>Шпатлевка стен</t>
  </si>
  <si>
    <t>Грунтовка  стен, нанесение шпатлевки вручную.</t>
  </si>
  <si>
    <t>8.7.9.3</t>
  </si>
  <si>
    <t>Ремонт штукатурки стен</t>
  </si>
  <si>
    <t>8.7.9.4</t>
  </si>
  <si>
    <t>8.7.10</t>
  </si>
  <si>
    <t>Коэффициент при проведении работ на высоте свыше 4 метров (при выполнении внутренних работ)</t>
  </si>
  <si>
    <t>8.7.11</t>
  </si>
  <si>
    <t>8.8.1</t>
  </si>
  <si>
    <t>Монтаж/установка автоматизированного рабочего места (АРМ) (без учета настройки и тестирования)</t>
  </si>
  <si>
    <t>1 АРМ</t>
  </si>
  <si>
    <t>8.8.2</t>
  </si>
  <si>
    <t>Установка/замена блока бесперебойного источника питания под автоматизированное рабочее место (АРМ)</t>
  </si>
  <si>
    <t>СМР: Установка/замена блока бесперебойного источника питания под автоматизированное рабочее место (АРМ), подключение к сети электропитания.</t>
  </si>
  <si>
    <t>1 устройство</t>
  </si>
  <si>
    <t>8.8.3</t>
  </si>
  <si>
    <t>Монтаж/установка периферийного устройства (с учетом настройки и тестирования)</t>
  </si>
  <si>
    <t>8.8.4</t>
  </si>
  <si>
    <t>8.8.5</t>
  </si>
  <si>
    <t>8.8.6</t>
  </si>
  <si>
    <t>Монтаж/установка телевизионной панели до 55 дюймов</t>
  </si>
  <si>
    <t>8.8.7</t>
  </si>
  <si>
    <t>Монтаж/установка телевизионной панели свыше 55 дюймов</t>
  </si>
  <si>
    <t>СМР: В том числе включая и не ограничиваясь перечисленным: монтаж/установка телевизионной панели размером диагонали свыше 55 дюймов, разметка и сверление отверстий, установка кронштейна, завинчивание винтов до проектного усилия, коммутация, подключение к сети электропитания.</t>
  </si>
  <si>
    <t>8.8.8</t>
  </si>
  <si>
    <t>Установка/подключение телефонного аппарата</t>
  </si>
  <si>
    <t>Интегральная скидка</t>
  </si>
  <si>
    <t>Устройство абонентской линии в Домохозяйство (ДХ) кабелем типа UTP/FTP Cat 5е (до 4 пар) с установкой конструкций (трубы/короба/кабель-канала), с выводом на абонентскую розетку типа RJ , включая запас 5 м в ДХ.</t>
  </si>
  <si>
    <t>Устройство абонентской линии в Домохозяйство (ДХ) кабелем типа UTP/FTP Cat 5е (до 4 пар) по стене с устройством и заделкой борозды, восстановлением поверхности, с выводом на абонентскую розетку типа RJ , включая запас 5 м в ДХ.</t>
  </si>
  <si>
    <t>Устройство абонентской линии в Домохозяйство (ДХ) кабелем типа UTP/FTP Cat 5е (св. 4 до 8 пар) открытым способом/ по существующим, установленным конструкциям (трубе/коробу/кабель-каналу), с выводом на абонентскую розетку типа RJ   включая запас 5 м в ДХ.</t>
  </si>
  <si>
    <t>Устройство абонентской линии в Домохозяйство (ДХ) кабелем типа UTP/FTP Cat 5е (св. 4 до 8 пар) по стене с устройством и заделкой борозды, восстановлением поверхности, с выводом на абонентскую розетку типа RJ включая запас 5 м в ДХ.</t>
  </si>
  <si>
    <t>Итоговый коэффициент снижения</t>
  </si>
  <si>
    <t>Коэффициент снижения на СМР</t>
  </si>
  <si>
    <t>Коэффициент снижения на ПИР</t>
  </si>
  <si>
    <t>Коэффициент применения Интегральной скидки к СМР</t>
  </si>
  <si>
    <t>Коэффициент применения Интегральной скидки к материалам</t>
  </si>
  <si>
    <t>Коэффициент применения Интегральной скидки к ПИР</t>
  </si>
  <si>
    <t>Коэффициент снижения на материалы</t>
  </si>
  <si>
    <t>Примечание</t>
  </si>
  <si>
    <t>Допускается применение расценки для объектов Новостройки, с потребностью от Коммерческого блока в  ДРС FTTb GE-4 пары на 1 ДХ под 100% проникновение</t>
  </si>
  <si>
    <t>Расценка используется только в период строительства.</t>
  </si>
  <si>
    <t>Применяется в проектах по высвобождению Зданий/помещений</t>
  </si>
  <si>
    <t>Расценка применяется при докладке канала к существующей трассе кабельной канализации.</t>
  </si>
  <si>
    <t xml:space="preserve">Группа грунта определяется на этапе подготовки ПД/РД. Если проектной документацией не определено, по умолчанию применяется позиция в грунтах 1-3 групп  </t>
  </si>
  <si>
    <t xml:space="preserve">Группа грунта определяется на этапе подготовки ПД/РД. Если проектной документацией не определено, по умолчанию применяется позиция в грунтах 1-3 групп.  </t>
  </si>
  <si>
    <t>Затраты по стоимости  материалов на благоустройство, озеленение  учтены в стоимости работ</t>
  </si>
  <si>
    <t>При организации дополнительных услуг "Умный дом", возможно применение совместно с работами пункта 1.2</t>
  </si>
  <si>
    <t>При необходимости, применяется совместно с Работами 1.1; 1.2; 2.1; 2.3.</t>
  </si>
  <si>
    <t>Не применяется к разделу 2.</t>
  </si>
  <si>
    <t>Не применяется совместно с Работами раздела с 1 по 3 включительно</t>
  </si>
  <si>
    <t>Не применяется совместно с Работами раздела с 1÷2 включительно</t>
  </si>
  <si>
    <t>Не применяется совместно с Работами раздела 1; 2 включительно</t>
  </si>
  <si>
    <t>Не применимо совместно с Работами раздела/пунктов 1; 4.7 ÷ 4.9; 6.1÷6.3 включительно</t>
  </si>
  <si>
    <t>Основная расценка при организации абонентской линии  от ШАН/КРТ в ДХ абонента!</t>
  </si>
  <si>
    <t>Основная расценка при организации абонентской линии от ШАН/КРТ в ДХ абонента!</t>
  </si>
  <si>
    <t>Основная расценка при организации абонентской линии от ОРК в ДХ абонента!</t>
  </si>
  <si>
    <t>Основная расценка при организации абонентской линии от этажного разветвителя КТВ  в ДХ абонента!</t>
  </si>
  <si>
    <t>Расценка применяется по письменному требованию и предварительному согласованию с Заказчиком работ</t>
  </si>
  <si>
    <t>Не применяется совместно с Работами  п.п 6.60.5</t>
  </si>
  <si>
    <t>Применяется по согласованию с Заказчиком работ при монтаже свыше 2-х столбиков с расценкой 6.77.2</t>
  </si>
  <si>
    <t>Основная расценка при организации  услуг в Комплексных Новостройках</t>
  </si>
  <si>
    <t>Не применяется совместно с Работами раздела 1 включительно</t>
  </si>
  <si>
    <t>Может применяться  при наличии отдельного требования Заказчика</t>
  </si>
  <si>
    <t>Стоимость с учетом определения технологических решений монтажа на ответной части (существующей станции привязки)</t>
  </si>
  <si>
    <t>Применяется при наличии соответствующих требований в ТУ владельцев инфраструктуры/эксплуатирующей организации</t>
  </si>
  <si>
    <t>Применяется только при наличии отдельного требования Заказчика</t>
  </si>
  <si>
    <t>Может применятся с работами других разделов, при наличии обоснования для использования</t>
  </si>
  <si>
    <t>Расценка применяется при выполнении комплекса работ по СКС на одном объекте</t>
  </si>
  <si>
    <t>Может применятся с работами других разделов</t>
  </si>
  <si>
    <t>Применятся с работами  6.19; 8.1.9-8.1.10  при наличии обоснования для использования</t>
  </si>
  <si>
    <t>Может применятся только для раздела 8 СКС</t>
  </si>
  <si>
    <t>Применение коэффициента возможно только по согласованию с Заказчиком работ.</t>
  </si>
  <si>
    <t>Настройка и тестирование АРМ  учитываются пунктом 8.8.5</t>
  </si>
  <si>
    <t>Не применяется совместно с пунктом 8.8.1</t>
  </si>
  <si>
    <t>Коэффициент снижения</t>
  </si>
  <si>
    <t xml:space="preserve"> комплект документов</t>
  </si>
  <si>
    <t>ВОК ёмкостью более  48 волокон до 64 включительно</t>
  </si>
  <si>
    <t>Докладка каждого дополнительного канала существующей кабельной канализации.</t>
  </si>
  <si>
    <t xml:space="preserve">в грунтах групп 4-6,  труб диаметром не менее 63 мм  </t>
  </si>
  <si>
    <t>Организация каждого дополнительного канала методом горизонтально-направленного бурения в период строительства</t>
  </si>
  <si>
    <t>Устройство кабельного вывода на стену/опору от существующего колодца (из расчета  до 30 м).</t>
  </si>
  <si>
    <t>1 погонный метр</t>
  </si>
  <si>
    <t>Прокладка внутриобъектового ВОК</t>
  </si>
  <si>
    <t>ёмкостью от 512- 2048 портов ( и свыше )</t>
  </si>
  <si>
    <t>Устройство абонентской линии в Домохозяйство (ДХ) кабелем типа UTP/FTP Cat 5е (св. 4 до 8 пар) с установкой конструкций (трубы/короба/кабель-канала), с выводом на абонентскую розетку типа RJ, включая запас 5 м в ДХ.</t>
  </si>
  <si>
    <t>Устройство абонентской линии КТВ в Домохозяйство (ДХ) кабелем типа RG-59/6 (или аналог) открытым способом/ по существующим, установленным конструкциям (трубе/коробу/кабель-каналу), с оконечиванием разъемами F - типа/выводом на абонентскую розетку , включая запас 5 м в ДХ.</t>
  </si>
  <si>
    <t>6.77.7</t>
  </si>
  <si>
    <t>Прокладка и монтаж силового кабеля ёмкостью до 5х16 мм² по опорам/конструкциям/стенам, включая внутриобъектовую прокладку для различных подключений</t>
  </si>
  <si>
    <t>Прокладка и монтаж силового кабеля ёмкостью до 4х6 мм² по опорам/конструкциям/стенам, включая внутриобъектовую прокладку для различных подключений</t>
  </si>
  <si>
    <t xml:space="preserve">Прокладка и монтаж силового кабеля типа ВВГнг/ВВГнг-LS/КГВВнг(А)-LS/ПВС (аналог) емкостью до 3х2,5  мм² по стене с креплением  скобами (открытая проводка)  </t>
  </si>
  <si>
    <t xml:space="preserve">Прокладка и монтаж силового кабеля типа ВВГнг/ВВГнг-LS/КГВВнг(А)-LS/ПВС (аналог) емкостью до 3х2,5  мм²  по стене с устройством и заделкой борозды  (скрытая проводка)  </t>
  </si>
  <si>
    <t>Прокладка и монтаж силового кабеля ёмкостью до 5х16мм2 по опорам/конструкциям/стенам, включая внутриобъектовую прокладку для различных подключений сверх 20/50 м</t>
  </si>
  <si>
    <t>Прокладка и монтаж силового кабеля ёмкостью до 4х2,5мм2 по опорам/конструкциям/стенам, включая внутриобъектовую прокладку для различных подключений сверх 20/50 м</t>
  </si>
  <si>
    <t>Получение заключения промбезопастности (ЭПБ) для вновь устанавливаемого оборудования, включая необходимые согласования, в том числе и в Ростехнадзоре, а так же заключение о несущей способности для труб и других промышленно-опасных объектов</t>
  </si>
  <si>
    <t>Коэффициент</t>
  </si>
  <si>
    <t>Протяженность по работам, указанным в пп. 4.2-4.4.1.1; 4.7-4.9  учитывается  по общей протяженности кабельной линии в Заказе;</t>
  </si>
  <si>
    <t>Расценки раздела 7 с ед. измерения - "за один комплект" содержат работы целиком за пролет;</t>
  </si>
  <si>
    <t>Расценка раздела 8.5.4.при использовании на одном объекте, применяется с понижающим коэффициентом (информация в примечании);</t>
  </si>
  <si>
    <t>- для Домохозяйств, охваченных по технологии FTTB с проникновением до 50% включительно,  с применением минимального шага проникновения 5%</t>
  </si>
  <si>
    <t>- для Домохозяйств, охваченных по технологии FTTB с проникновением от 50 % до 80% включительно, с применением минимального шага проникновения 5%</t>
  </si>
  <si>
    <t>- для Домохозяйств, охваченных по технологии FTTB с проникновением выше 80 %,  с применением минимального шага проникновения 5%</t>
  </si>
  <si>
    <t>Установка и подключение автоматического  выключателя (220В,50Гц), с номинальным током до 63 А в  вводно-распределительном устройстве здания, включая стоимость основных и крепежных материалов.</t>
  </si>
  <si>
    <t>Установка автоматического выключателя 3- полюсного (до 25А включительно)/дифф.автомата-1п</t>
  </si>
  <si>
    <t>Установка и подключение дифф.автомата-1п/ автоматического  выключателя трех полюсного , с номинальным током до 25 А  в вводно-распределительном устройстве здания, включая стоимость основных и крепежных материалов.</t>
  </si>
  <si>
    <t>Установка автоматического выключателя 3- полюсного (от 25А до 63А включительно)/дифф.автомата-1п</t>
  </si>
  <si>
    <t>Установка и подключение дифф.автомата-1п/ автоматического  выключателя трех полюсного, с номинальным током от 25 до 63 А в  вводно-распределительном устройстве здания, включая стоимость основных и крепежных материалов.</t>
  </si>
  <si>
    <t>Установка выключателя нагрузки/ дифф.автомата-3п  (до  40А включительно)</t>
  </si>
  <si>
    <t>Установка и подключение выключателя нагрузки/ дифф.автомата-3п, с номинальным током до  40 А в  вводно-распределительном устройстве здания, включая стоимость основных и крепежных материалов.</t>
  </si>
  <si>
    <t>Установка выключателя нагрузки/ дифф.автомата-3п (более  40А)</t>
  </si>
  <si>
    <t>Установка и подключение выключателя нагрузки/ дифф.автомата-3п, с номинальным током более  40 А в вводно-распределительном устройстве здания, включая стоимость основных и крепежных материалов.</t>
  </si>
  <si>
    <t>Линия-цепь</t>
  </si>
  <si>
    <t>Строительство сетей абонентского доступа по технологии FTTb в  стандартной застройке и в Новостройках  (дома выше 3-х этажей):</t>
  </si>
  <si>
    <t>1.1.4</t>
  </si>
  <si>
    <t xml:space="preserve"> для Домохозяйств, охваченных по технологии FTTB с проникновением до 50% включительно,  с применением минимального шага проникновения 5%  GE</t>
  </si>
  <si>
    <t>1.1.5</t>
  </si>
  <si>
    <t xml:space="preserve"> для Домохозяйств, охваченных по технологии FTTB с проникновением от 50 % до 80% включительно, с применением минимального шага проникновения 5% GE</t>
  </si>
  <si>
    <t>1.1.6</t>
  </si>
  <si>
    <t>для Домохозяйств, охваченных по технологии FTTB с проникновением выше 80 %,  с применением минимального шага проникновения 5%  GE</t>
  </si>
  <si>
    <t>Под определением порта 1-го каскада законченного строительством кластера распределительной сети GPON, понимается порт на сплиттере 1-го каскада дерева PON соединённого оптическим волокном кабеля    ДРС с портом ОРК. Порты сплиттера 1-го каскада не соединенные оптическим волокном ДРС с портом ОРК в расчёт стоимости выполненных работ включаться не должны.</t>
  </si>
  <si>
    <t xml:space="preserve">Стоимость сплиттера 2-го каскада (УСМ) не входит в расценку  строительства объектов в сегменте Стандартная застройка,  Новостройка, Малоэтажная застройка, но должна быть учтена в ТЭО проектов.                                                                                                                    </t>
  </si>
  <si>
    <t>3.3.1.1.1.</t>
  </si>
  <si>
    <t>ВОК ёмкостью  до 1 ОВ включительно</t>
  </si>
  <si>
    <t>ВОК ёмкостью  до 2  ОВ включительно</t>
  </si>
  <si>
    <t>ВОК ёмкостью свыше 2  до 4  ОВ включительно</t>
  </si>
  <si>
    <t>Топографо-геодезические работы</t>
  </si>
  <si>
    <t>4.15</t>
  </si>
  <si>
    <t>1 дерево</t>
  </si>
  <si>
    <t>Укладка  плит ж/б  перекрытий/разгрузочных/ опорных/дорожных   поверх проложенных коммуникаций для защиты от повреждений</t>
  </si>
  <si>
    <t>Монтаж контейнера (уличного) площадью свыше 15  м2</t>
  </si>
  <si>
    <t>при выполнении ТУ по выносу сетей или устройству переходов в ТУ/ др. случаи предусмотренные ПД</t>
  </si>
  <si>
    <t xml:space="preserve"> Количество запорных устройств определяется согласованным рабочим проектом владельца ЛКС с отметкой о их наличии, либо иным документом. Применение для  всех РФ.</t>
  </si>
  <si>
    <t>Сверление установками алмазного бурения  перекрытий, диаметром  от 40 мм</t>
  </si>
  <si>
    <t>6.8.2.6</t>
  </si>
  <si>
    <t>ВОК от 48  до 96  волокон включительно</t>
  </si>
  <si>
    <t>Установка и монтаж сплиттера 2-го каскада (УСМ) без учета стоимости УСМ</t>
  </si>
  <si>
    <t>6.37.1</t>
  </si>
  <si>
    <t>Монтаж информационной таблички</t>
  </si>
  <si>
    <t>Устройство абонентской линии КТВ в Домохозяйство (ДХ) кабелем типа RG-59/6 (или аналог) по стене с устройством и заделкой борозды, восстановлением поверхности, с оконечиванием разъемами F - типа/выводом на абонентскую розетку включая запас 5 м в ДХ.</t>
  </si>
  <si>
    <t>Устройство оптической линии/прокладка оптического патчкорда (duplex/simplex, любой разъем, любая полировка) внутри здания по стенам/ существующим установленным конструкциям (трубам/коробам/кабель-каналам)</t>
  </si>
  <si>
    <t>Устройство оптической линии/прокладка оптического патчкорда (duplex/simplex, любой разъем, любая полировка) внутри здания с установкой конструкций (труб/коробов/кабель-каналов)</t>
  </si>
  <si>
    <t>6.64.3</t>
  </si>
  <si>
    <t>Перемещение БС  с  одной точки на другую  точку монтажа в рамках одного объекта с учетом выезда сотрудника на объект .</t>
  </si>
  <si>
    <t>6.88.4</t>
  </si>
  <si>
    <t>Компенсация   затрат за Дополнительный выезд  представителя Подрядной организации  по требованию Заказчика.</t>
  </si>
  <si>
    <t>6.99.1</t>
  </si>
  <si>
    <t>6.101.1</t>
  </si>
  <si>
    <t>6.101.2</t>
  </si>
  <si>
    <t>Перераспределение мощности</t>
  </si>
  <si>
    <t>6.119</t>
  </si>
  <si>
    <t>6.120</t>
  </si>
  <si>
    <t>Монтаж информационной таблички  с применением  необходимых метизов  (например табло "ведется видеонаблюдение) крепление на  стен.</t>
  </si>
  <si>
    <t xml:space="preserve">СМР, ПИР, не ограничиваясь перечисленным; подготовка места установки, установка и монтаж вызывной панели, защитного кожуха (включая крепежные материалы ), включение электропитания. Оформление разрешительных документов, исполнительной документации. Без стоимости оборудования. Прокладка и монтаж кабелей данной расценкой не учитываются.   </t>
  </si>
  <si>
    <t>Включает компенсацию затрат, расценка применяется по требованию Заказчика работ. Позиция применяется на объект строительства.</t>
  </si>
  <si>
    <t>1 выезд</t>
  </si>
  <si>
    <t>комплекс ( на объект)</t>
  </si>
  <si>
    <t>Демонтаж оборудования, не пригодного для дальнейшего использования (предназначено в лом), с учетом погрузки, разгрузки, транспортировки, утилизации.</t>
  </si>
  <si>
    <t>Демонтаж оборудования, пригодного для дальнейшего использования, со снятием с места установки, необходимой (частичной) разборкой  (перемещается на другое место установки или  склад Заказчика), с учетом погрузки, разгрузки, транспортировки.</t>
  </si>
  <si>
    <t>одна точка</t>
  </si>
  <si>
    <t>ПИР, СМР,  с учетом стоимости  материалов.  Включает прокладку силового кабеля  по существующим конструкциям и измерения. Организация и проведение оформления разрешительных документов, согласований , исполнительной документации.</t>
  </si>
  <si>
    <t>Расценка применяется дополнительно к п.6.63-6.64, 6.64.1, если требуется согласно ТЗ Заказчика</t>
  </si>
  <si>
    <t>применяется  исключительно  с п.6.88.2 и 6.88.3. Вне проведения основных ПНР, с оформлением отдельного Заказа.</t>
  </si>
  <si>
    <t>Расценка  применяется по согласованию с Заказчиком</t>
  </si>
  <si>
    <t>При выполнении монтажных и пуско-наладочных работ по организации услуг видеонаблюдения, систем контроля доступа, систем умный домофон, беспроводного доступа, телеметрии на объекте строительства  допускается совместное применение позиции  с п. 6.29</t>
  </si>
  <si>
    <t>Подключение энергопринимающего устройства к электрической сети для случаев опосредованного технологического присоединения</t>
  </si>
  <si>
    <t>Монтаж АМС , в т.ч. металлоконструкция  (включая лестницу, заспинное ограждение, молниезащиту, светоограждение)</t>
  </si>
  <si>
    <t>Отбивка старой штукатурки. Подготовка поверхностей насечкой вручную. Оштукатуривание отдельных мест.</t>
  </si>
  <si>
    <t>Услуги по оформлению прав- комплекс мероприятий, необходимых для оформления прав Заказчика на размещение Объекта с использованием инфраструктуры и/или земельных участков третьих лиц, посредством заключения договоров с собственниками или правообладателями инфраструктуры и/или оформления прав на размещение Объекта на земельных участках, включающий установление зон с особыми условиями использования территории (охранные зоны) и/или установление публичных сервитутов.</t>
  </si>
  <si>
    <t>Услуги по сопровождению экспертизы проектной документации - обязательства Подрядчика по сопровождению и организации проведения экспертизы Проектной документации для получения положительного заключения Экспертной организации</t>
  </si>
  <si>
    <t>60 % от стоимости  монтажа</t>
  </si>
  <si>
    <t>в том числе стоимость СМР (работ)</t>
  </si>
  <si>
    <t xml:space="preserve">Выполнение предпроектных обследований  </t>
  </si>
  <si>
    <t xml:space="preserve">СМР, ПИР,  не ограничиваясь перечисленным; установка и монтаж блока питания (включая крепежные материалы и изделия), включение электропитания.  Организация и проведение оформления разрешительных документов, согласований , исполнительной документации. Без стоимости оборудования. Прокладка и монтаж кабелей данной расценкой не учитываются.   </t>
  </si>
  <si>
    <t>Для определения количества построенных портов FTTB считается кол-во портов
коммутаторов доступа, подключенных медным патч-кордами в ТШ к
многопарному кабелю UTP построенной ДРС.</t>
  </si>
  <si>
    <t>для всех РФ</t>
  </si>
  <si>
    <t xml:space="preserve">ПИР, СМР  включая, но не ограничиваясь: установка телекоммуникационного шкафа узла доступа с подключением его к электропитанию (электромонтажные работы в количестве 20 м ,  стоимость силового кабеля/ кабеля заземления , автоматического выключателя (при необходимости), стоимость монтажных материалов), установка коммутатора доступа, установка коммутатора агрегации/концентрации, прокладка ДРС, патч-кордов, перекидных ВОК, работы на станционной стороне; Прочие затраты, включая: стоимость кабеля и материалов, вспомогательное оборудование. Организация и проведение оформления разрешительных документов, согласований  и исполнительной документации( в соответствии с требованиями от Заказчика). Не включает: стоимость коммутатора агрегации/концентрации,  коммутатор доступа и укомплектованного телекоммуникационного шкафа узла доступа; стоимость проектирования и строительства стояков, магистральных участков ВОЛС и устройство вводов, сверх 20м прокладки электрического кабеля  и кабеля заземления .  </t>
  </si>
  <si>
    <t>2.4</t>
  </si>
  <si>
    <t>СМР: Организация оптической абонентской линии по воздушным линиям связи (ВЛС), прокладка Drop кабеля (с учетом технологических, монтажных запасов кабеля, стоимость претерминированного кабеля), включая прокладку и переход по участкам существующей инфраструктуре, устройство абонентского кабельного ввода в здание, защита кабеля металлическими желобами на стене, при необходимости установка оптического сплиттера (без учёта стоимости), установка абонентской оптической розетки, герметизация каналов, маркировки (бирки), проведение всех измерений ВОК, включая входной контроль кабеля, оформление исполнительной документации в соответствии с требованиями Заказчика.</t>
  </si>
  <si>
    <t>трасса</t>
  </si>
  <si>
    <t>4.1.7.01</t>
  </si>
  <si>
    <t>4.1.10.0.</t>
  </si>
  <si>
    <t>4.1.14</t>
  </si>
  <si>
    <t>Метр</t>
  </si>
  <si>
    <t>4.4.1.1.8.</t>
  </si>
  <si>
    <t>4.4.1.1.9.</t>
  </si>
  <si>
    <t>4.4.1.1.10.</t>
  </si>
  <si>
    <t>4.4.1.1.11.</t>
  </si>
  <si>
    <t>4.4.1.1.12.</t>
  </si>
  <si>
    <t>4.4.1.1.13.</t>
  </si>
  <si>
    <t>4.4.1.1.14.</t>
  </si>
  <si>
    <t>ёмкостью более 48  до 64 портов включительно</t>
  </si>
  <si>
    <t>4.5.7</t>
  </si>
  <si>
    <t>ёмкостью более 64 до 96 портов включительно</t>
  </si>
  <si>
    <t>до 8 ОВ включительно (соединений)</t>
  </si>
  <si>
    <t>до 16 ОВ включительно (соединений)</t>
  </si>
  <si>
    <t>до 32 ОВ включительно (соединений)</t>
  </si>
  <si>
    <t>4.6.6</t>
  </si>
  <si>
    <t>до 64 ОВ включительно (соединений)</t>
  </si>
  <si>
    <t>4.6.7</t>
  </si>
  <si>
    <t>4.6.8</t>
  </si>
  <si>
    <t>4.6.9</t>
  </si>
  <si>
    <t>до 192 ОВ включительно (соединений)</t>
  </si>
  <si>
    <t>4.6.10</t>
  </si>
  <si>
    <t>до 256  ОВ включительно (соединений)</t>
  </si>
  <si>
    <t>4.6.11</t>
  </si>
  <si>
    <t>до 288  ОВ включительно (соединений)</t>
  </si>
  <si>
    <t>4.6.12</t>
  </si>
  <si>
    <t>4.6.13</t>
  </si>
  <si>
    <t>Сварка ОВ в прямой или разветвительной оптической муфте/кроссе</t>
  </si>
  <si>
    <t>Включает: сварка OВ, в соответствии со схемой, согласованной с Заказчиком;- проведение измерений;- крепежные материалы, гильзы КЗДС, хомуты и пр.</t>
  </si>
  <si>
    <t>Волокно</t>
  </si>
  <si>
    <t>4.6.14</t>
  </si>
  <si>
    <t>Включает в себя, но не ограничивается:- получение доступа к месту выполнения работ;- материалы и приспособления, необходимые для проведения работ. Выполняется по отдельному заданию Заказчика. Покрытие огнезащитной пастой ВОК в коллекторе</t>
  </si>
  <si>
    <t>км</t>
  </si>
  <si>
    <t>4.6.15</t>
  </si>
  <si>
    <t>Монтаж шкафа для размещения муфт и запасов оптического кабеля,  настенного для  оптического кросса ( ШРМ /аналог)</t>
  </si>
  <si>
    <t>Возможно применение позиций в целях реконструкции/в переноса  сетей.</t>
  </si>
  <si>
    <t>Демонтаж медного кабеля всех типов из кабельной канализации,   включая демонтаж внутри объекта (до кросса включительно), емкость кабеля (включительно):</t>
  </si>
  <si>
    <t>4.16</t>
  </si>
  <si>
    <t>Комплект   Исполнительной  документации в соответствии с требованием Заказчика (Операторов связи, ИГСН)</t>
  </si>
  <si>
    <t>Применяется по согласованию с Заказчиком  ( если состав ИД отличается от min/max пакета Заказчика работ сторонних организаций)</t>
  </si>
  <si>
    <t>Для  операторов связи, ИГСН ( не применяется при сдачи в ПАО "Ростелеком")</t>
  </si>
  <si>
    <t>Расценка применяется при разработке грунта и полноценном восстановлении каналов кабельной канализации. Минимальная длина 5 м, вне зависимости от количества каналов, при ручной разработке траншеи, 10 м. с привлечением техники.</t>
  </si>
  <si>
    <t>5.4.1</t>
  </si>
  <si>
    <t>Включает в себя, но не ограничивается:- получение разрешений и согласований на производство работ у владельцев кабельной канализации, иных уполномоченных организаций и служб;- выполнение ТУ без учета стоимости затрат на их выполнение;- приобретение всех необходимых материалов (в том числе труб) и креплений для производства строительных работ;- выполнение работ по прокладке трубы ПНД в кабельной канализации;-изготовление исполнительной документации в двух экземплярах в объеме, предусмотренном РД-45.156-2000, РД-45 190-2001, получение справок о выполнении ТУ от владельцев телефонной канализации;- Подготовка геопространственных данных о расположении объектов связи и трасс прокладки ВОК в формате GOOGLE.KML, система координат wgs84 Предоставление файла-загрузчика по утвержденной форме Заказчика.</t>
  </si>
  <si>
    <t>Для операторов связи. На основании проектной документации и ТЗ Заказчика работ.</t>
  </si>
  <si>
    <t>5.4.2</t>
  </si>
  <si>
    <t>Герметизация каналов телефонной канализации</t>
  </si>
  <si>
    <t>канал</t>
  </si>
  <si>
    <t>На основании проектной документации и ТЗ Заказчика работ.</t>
  </si>
  <si>
    <t>5.7.5</t>
  </si>
  <si>
    <t>5.7.6</t>
  </si>
  <si>
    <t>Разборка/Демонтаж  колодцев железобетонных типовых при их переустройстве</t>
  </si>
  <si>
    <t>Подъём горловин колодцев 1 кольцо ( кирпичная кладка)</t>
  </si>
  <si>
    <t>5.24.1</t>
  </si>
  <si>
    <t>5.24.2</t>
  </si>
  <si>
    <t>5.24.3</t>
  </si>
  <si>
    <t>5.24.4</t>
  </si>
  <si>
    <t>5.24.5</t>
  </si>
  <si>
    <t>5.24.6</t>
  </si>
  <si>
    <t>5.24.7</t>
  </si>
  <si>
    <t>Установка подпоры деревянной  к опорам</t>
  </si>
  <si>
    <t>5.24.8</t>
  </si>
  <si>
    <t>5.24.9</t>
  </si>
  <si>
    <t>5.24.10</t>
  </si>
  <si>
    <t>5.24.11</t>
  </si>
  <si>
    <t>5.24.12</t>
  </si>
  <si>
    <t>5.24.13</t>
  </si>
  <si>
    <t>5.24.14</t>
  </si>
  <si>
    <t>Установка подпоры к опорам ж/б</t>
  </si>
  <si>
    <t>Применяется в рамках модернизации опор</t>
  </si>
  <si>
    <t>5.24.15</t>
  </si>
  <si>
    <t>Установка  ж/б приставок</t>
  </si>
  <si>
    <t>5.24.16</t>
  </si>
  <si>
    <t>Cтальная опора ( типа ОКС, НПК, свайно-металлическая )</t>
  </si>
  <si>
    <t>5.24.17</t>
  </si>
  <si>
    <t>5.24.18</t>
  </si>
  <si>
    <t>Композитная опора</t>
  </si>
  <si>
    <t>Расценка применяется на основании ТУ, обременения.</t>
  </si>
  <si>
    <t>5.31.1</t>
  </si>
  <si>
    <t>5.31.2</t>
  </si>
  <si>
    <t>5.35</t>
  </si>
  <si>
    <t>5.36</t>
  </si>
  <si>
    <t>Комплект (1 контейнер)</t>
  </si>
  <si>
    <t>5.37</t>
  </si>
  <si>
    <t>5.38</t>
  </si>
  <si>
    <t>Раздел 6. Внутриобъектовые/объектовые работы  (Работы не зависимо от % проникновения, включая работы при модернизации сети)</t>
  </si>
  <si>
    <t>ПИР, СМР,  с учетом  стоимости вспомогательных материалов (с учетом стоимости ОРК-Т-8). Организация и проведение оформления разрешительных документов, согласований , исполнительной документации.</t>
  </si>
  <si>
    <t>ПИР, СМР,  с учетом  стоимости вспомогательных материалов (с учетом стоимости ОРК ОРК-Т-16).  Организация и проведение оформления разрешительных документов, согласований , исполнительной документации.</t>
  </si>
  <si>
    <t>6.9.3</t>
  </si>
  <si>
    <t>6.9.4</t>
  </si>
  <si>
    <t>Установка/замена ОРК на существующей ДРС  с учетом стоимости  ОРК Тип 1.3</t>
  </si>
  <si>
    <t>6.60.1.1</t>
  </si>
  <si>
    <t>Установка и монтаж вызывной панели домофона на нестандартной поверхности конструкций.</t>
  </si>
  <si>
    <t>1  шт.</t>
  </si>
  <si>
    <t>6.60.10</t>
  </si>
  <si>
    <t>ПУ</t>
  </si>
  <si>
    <t>Заказ выдается отдельно от СМР,ПИР.</t>
  </si>
  <si>
    <t>6.60.11</t>
  </si>
  <si>
    <t>ПНР УСПД (устройство сбора и передачи данных) подключаемых к интеллектуальной системе учета гарантирующего поставщика</t>
  </si>
  <si>
    <t>Устройство</t>
  </si>
  <si>
    <t>6.60.12</t>
  </si>
  <si>
    <t>Пуско-наладочные работы интеллектуальнй системы учета электроэнергии (мощности). Подготовка акта передачи в эксплуатацию</t>
  </si>
  <si>
    <t>6.72.1</t>
  </si>
  <si>
    <t>Установка разветвителя интерфейсов ,ответвление от магистрали</t>
  </si>
  <si>
    <t>6.77.2.1</t>
  </si>
  <si>
    <t>Монтаж  привода  ворот/калиток и пр.</t>
  </si>
  <si>
    <t>СМР   включая расходные материалы. Не включает стоимость привода.</t>
  </si>
  <si>
    <t>Для существующих конструкций</t>
  </si>
  <si>
    <t>Предпроектное обследование объекта для разработки технико-коммерческого предложения системы учета коммунальных ресурсов и/или интеллектуальной системы учета электроэнергии</t>
  </si>
  <si>
    <t>6.110.1</t>
  </si>
  <si>
    <t>6.121</t>
  </si>
  <si>
    <t>6.122</t>
  </si>
  <si>
    <t>7.12.1</t>
  </si>
  <si>
    <t>7.12.2</t>
  </si>
  <si>
    <t xml:space="preserve">одинарная  деревянная  опора, пропитанная антисептиком                                           </t>
  </si>
  <si>
    <t>СМР, установка, монтаж информационной розетки в стену, независимо от материалов поверхности, включая и не ограничиваясь перечисленным:  устройство  отверстия в стене с  заделкой,  устройство гнезд для подрозетников с восстановлением отделки стен, установкой розетки, стоимость основных и  крепежных материалов.</t>
  </si>
  <si>
    <t>Охранная зона - зона с особыми условиями использования территорий, для обеспечения сохранности кабельных, радиорелейных и воздушных линий связи, линий радиофикации и линейно-кабельных сооружений связи, оформляемая Подрядчиком в соответствии с требованиями действующего законодательства РФ.</t>
  </si>
  <si>
    <t>Услуги по оформлению собственности- обязательства Подрядчика по сопровождению и обеспечению технической инвентаризации и государственной регистрации права собственности Заказчика на Объект/часть Объекта в соответствии с законодательством РФ, в том числе сбор всей необходимой документации и проведение экспертизы имеющейся документации, выполняемые в соответствии с п.4.3. настоящего Договора.</t>
  </si>
  <si>
    <t>Земельное дело-землеустроительная  документация в отношении каждого объекта землеустройства и другие касающиеся такого объекта материалы.</t>
  </si>
  <si>
    <t>Топографо-геодезические работы – это комплекс инженерных изысканий, включающий топографическую съемку, создание планово-высотной сети и другую сопутствующую геодезию.</t>
  </si>
  <si>
    <t>Примечание:</t>
  </si>
  <si>
    <t>Строительство в Комплексных новостройках (ДРС FTTb GE-4 пары на 1 ДХ под 100% проникновения, стояки не строятся). Проектирование и строительство магистральных участков ВОЛС производится по отдельным расценкам пунктов 4.2÷4.4, устройство ввода производиться по отдельным расценкам 5.27÷5.28. В случае необходимости строительства слаботочных стояков, проектирование и строительство производиться по отдельной расценке пункта 6.4.  Организация вводов в  ДХ производиться по расценкам 6.38÷6.39; 6.42÷6.43.</t>
  </si>
  <si>
    <t>Строительство сетей абонентского доступа по технологии GPON в сегменте Стандартной застройки и Новостройках (дома выше 3-х этажей)  при  охвате ДРС  50%-70%  ДХ</t>
  </si>
  <si>
    <t xml:space="preserve"> ПИР, СМР, Прочие затраты, включая: стоимость оптического кабеля (с учётом технологических, монтажных запасов кабеля), установку муфт и кроссов со сваркой волокон, (включая стоимость оптических муфт и кроссов, стоек и кабельростов),поиск колодцев, очистку от снега/земли ,откачку воды из телефонных колодцев (ТК), очистку ТК, проверку проходимости кабельной канализации, промывку кабельной канализации, герметизацию каналов, бирки; устройство вывода на стену/опору, вывод на стену/опору; прокладку по стене; устройство ввода, ввод кабеля в здание по существующему каналу, внутриобъектовые работы, монтаж кабельростов протяженностью до 15 м. включительно, оптических кроссов, оконечивание кабеля,  проведение  всех измерений ВОК, включая входной контроль кабеля, монтаж сплиттеров, дроп-муфт, ОРК, ОРШ (включая стоимость сплиттеров, дроп муфт, ОРК, ОРШ),  Организация и проведение оформления   разрешительных документов, согласований, в том числе согласование с УК и ТСЖ, исполнительной документации. Протяженность трассы  - длина прокладываемого кабеля до оптического кросса, с учетом нормативных технологических запасов.</t>
  </si>
  <si>
    <t>Компенсация затрат по получению и оплате счетов за выдачу Технических Условий сторонних владельцев ЛКС, АМС счетов за сопровождение работ с технической документацией сторонних владельцев ЛКС, АМС, счетов за услуги по экспертизе ( в т.ч РНС)/согласованию проекта и ИД с владельцем сторонних ЛКС, АМС / Инженерно-геологические изыскания.</t>
  </si>
  <si>
    <t>Компенсация затрат на оплату счетов Подрядчиком от лица Заказчика  за выдачу Технических Условий и согласований проектных решений при пересечении коммуникаций сторонних собственников  и прохождении по ним:  Газопроводы, Теплотрассы, Водопроводы, Железные дороги, Автомобильные дороги федерального значения, Мосты и Путепроводы, объекты Электросетевого хозяйства, ЛКС.</t>
  </si>
  <si>
    <t>Компенсация логистических затрат на транспортировку оборудования/ материалов Заказчика,  при строительстве объекта на удаленности   до 30  км  включительно, от склада Заказчика (давальческая схема).</t>
  </si>
  <si>
    <t xml:space="preserve">Включает компенсацию затрат на логистические издержки при транспортировки  оборудования  Заказчика, передаваемого в монтаж по форме ОС-15, Материалы Заказчика  на объект строительства, удаленного от склада Заказчика на расстоянии от   до  30 , включительно. Расстояние удаленности определяется составлением наикратчайшего маршрута по дорогам общего пользования, в системе/службе "Яндекс. Карты".  </t>
  </si>
  <si>
    <t>Компенсация логистических затрат на транспортировку оборудования/ материалов Заказчика,  при строительстве объекта на удаленности  от 31 до 50 км  включительно, от склада Заказчика(давальческая схема).</t>
  </si>
  <si>
    <t xml:space="preserve">Включает компенсацию затрат на логистические издержки при транспортировки  оборудования  Заказчика, передаваемого в монтаж по форме ОС-15, Материалы Заказчика  на объект строительства, удаленного от склада Заказчика на расстоянии  до  50 , включительно. Расстояние удаленности определяется составлением наикратчайшего маршрута по дорогам общего пользования, в системе/службе "Яндекс. Карты".  </t>
  </si>
  <si>
    <t>Компенсация логистических затрат на транспортировку оборудования/материалов Заказчика,  при строительстве объекта на удаленности  от 51км до 100 км включительно, от склада Заказчика (давальческая схема).</t>
  </si>
  <si>
    <t>Компенсация логистических затрат на транспортировку оборудования/материалов Заказчика,  при строительстве объекта на удаленности  от 101 км до 200 км включительно, от склада Заказчика (давальческая схема).</t>
  </si>
  <si>
    <t>Компенсация логистических затрат на транспортировку оборудования/ материалов Заказчика,  при строительстве объекта на удаленности  от 201 км до 300 км включительно, от склада Заказчика (давальческая схема).</t>
  </si>
  <si>
    <t>Компенсация логистических затрат на транспортировку оборудования/материалов Заказчика,  при строительстве объекта на удаленности свыше 301 до 500  км от склада Заказчика (давальческая схема).</t>
  </si>
  <si>
    <t>Компенсация логистических затрат на транспортировку оборудования/материалов Заказчика,  при строительстве объекта на удаленности свыше 500 км от склада Заказчика (давальческая схема).</t>
  </si>
  <si>
    <t>Компенсация логистических затрат на транспортировку  конструкций подрядчика / Заказчика-  ККС, опор  деревянных/металлических / железобетонных   на объект строительства   при удаленности свыше 1  км  от Областного центра(Филиала).</t>
  </si>
  <si>
    <t>Включает компенсацию затрат на проживание  рабочих  при предоставлении подтверждающих документов -договор аренды, счёт(штамп об оплате\платежных поручений), табель учета рабочего времени ( подписанный представителем Заказчика( тех надзором) на объекте строительства. Но не  выше  превышающего тарифа на 1  человека  ч/день -  3000 руб.</t>
  </si>
  <si>
    <t>Включает компенсацию затрат на аренду спецтехники  при предоставлении подтверждающих документов -договор аренды, счёт(штамп об оплате\платежных поручений)  на объекте строительства. Подтверждение  представителем  Заказчика (тех надзора), количество не больше 4 смен на 1 км  кабельной трассы( прокладка  в грунте, строительство кабельной канализации)  отработанных спецтехникой на объекте.</t>
  </si>
  <si>
    <t>Очистка колодцев и каналов кабельной канализации от мусора, песка, грязи, снега ,промывка/продувка воздухом засорённых/заиленных участков включая стоимость материалов. Подтверждается предоставлением фотоотчета и акта скрытых работ. В стоимость входит использование спецтехники. Применяется по предварительному согласованию с Заказчиком ( пропорцианально объему работ).</t>
  </si>
  <si>
    <t>ВОК ёмкостью  до 8 волокон включительно до 20 кН</t>
  </si>
  <si>
    <t>ВОК ёмкостью более  8 до 16 волокон включительно до 20 кН</t>
  </si>
  <si>
    <t>ВОК ёмкостью  более 16 до 24 волокон включительно  до 20 кН</t>
  </si>
  <si>
    <t>ВОК ёмкостью  более 24 до 32 волокон включительно  до 20 кН</t>
  </si>
  <si>
    <t>ВОК ёмкостью более 32 до 48 волокон включительно  до 20 кН</t>
  </si>
  <si>
    <t>ВОК ёмкостью более 48 до 64  волокон включительно до 20 кН</t>
  </si>
  <si>
    <t>ВОК ёмкостью более  64  волокон до 96 включительно до 20 кН</t>
  </si>
  <si>
    <t>ВОК ёмкостью  до 8 волокон включительно до 30 кН</t>
  </si>
  <si>
    <t>ВОК ёмкостью более  8 до 16 волокон включительно до 30 кН</t>
  </si>
  <si>
    <t>ВОК ёмкостью  более 16 до 24 волокон включительно  до 30 кН</t>
  </si>
  <si>
    <t>ВОК ёмкостью  более 24 до 32 волокон включительно  до 30 кН</t>
  </si>
  <si>
    <t>ВОК ёмкостью более 32 до 48 волокон включительно  до 30 кН</t>
  </si>
  <si>
    <t>ВОК ёмкостью более 48 до 64  волокон включительно до 30 кН</t>
  </si>
  <si>
    <t>ВОК ёмкостью более  64  волокон до 96 включительно до 30 кН</t>
  </si>
  <si>
    <t>Перемонтаж/ремонт существующей муфты на волоконно- оптическом кабеле связи</t>
  </si>
  <si>
    <t>СМР: демонтаж, разделка, удаление загрязнений, инвентаризация существующих сварок, разварка волокон (до 16 ОВ), реконфигурация схемы разварки, замена корпуса муфты и комплектующих, сборка, герметизация, включая стоимость основных и расходных материалов, транспортные и все прочие расходы. Паспортизация (не ограничиваясь перечисленным: в электронном виде, Excel-формат для рефлектограмм, протоколы, схемы разварки). При разварке свыше 16 ОВ дополнительно применяется расценка 4.6.13</t>
  </si>
  <si>
    <t>ПИР, СМР, с учетом  стоимости вспомогательных и основных материалов  (включая стоимость шкафа ).  Организация и проведение оформления разрешительных документов, согласований , исполнительной документации.</t>
  </si>
  <si>
    <t>Прокладка и монтаж медного кабеля всех типов в канализации, включая внутриобъектовые работы</t>
  </si>
  <si>
    <t>Не применимо совместно с расценками пп. 4.7.÷ 4.9.</t>
  </si>
  <si>
    <t>Расшивка/ разделка  кабеля с медными жилами на кроссе/боксе/КРТ/ЯКГ/плинте.</t>
  </si>
  <si>
    <t>Не применимо совместно с расценками пп. 4.7.÷4.9.</t>
  </si>
  <si>
    <t>Работы по демонтажу кабеля связи , в том числе и не ограничиваясь перечисленным: демонтаж кабеля связи, подготовка данного кабеля к сдаче на склад филиала (увязка однородного (одной марки) кабеля связи строительными длинами  в 1 бухту/барабан (с учетом стоимости барабана) с маркировкой  в соответствии с маркой длиной демонтированного однородного кабеля связи, погрузкой, перевозкой, разгрузкой  демонтированного кабеля связи на складе филиала, его приемом-передачей на склад филиала. Организация и проведение оформления разрешительных документов, согласований  и исполнительной документации.</t>
  </si>
  <si>
    <t>Работы по демонтажу кабеля связи , в том числе и не ограничиваясь перечисленным: демонтаж кабеля связи, подготовка данного кабеля к сдаче на склад филиала (увязка однородного (одной марки) кабеля связи длинами не более чем по 2 м. в 1 пучок с маркировкой данного пучка в соответствии с маркой демонтированного однородного кабеля связи (применимо для медножильных кабелей, общий вес и количество пучков определяет Исполнитель), или намоткой на барабан (с учетом стоимости барабана), погрузкой, перевозкой, разгрузкой и взвешиванием демонтированного кабеля связи на складе филиала, его приемом-передачей на склад филиала. Организация и проведение оформления разрешительных документов, согласований  и исполнительной документации.</t>
  </si>
  <si>
    <t>Работы по демонтажу кабеля связи , в том числе и не ограничиваясь перечисленным: демонтаж кабеля связи, подготовка данного кабеля к сдаче на склад филиала (увязка однородного (одной марки) кабеля связи длинами не более чем по 2 м. в 1 пучок с маркировкой данного пучка в соответствии с маркой демонтированного однородного кабеля связи (применимо для медножильных кабелей, общий вес и количество пучков определяет Исполнитель), или намоткой на барабан (с учетом стоимости барабана), погрузкой, перевозкой, разгрузкой и взвешиванием демонтированного кабеля связи на складе филиала, его приемом-передачей на склад филиала. .Организация и проведение оформления разрешительных документов, согласований  и исполнительной документации.</t>
  </si>
  <si>
    <t>Включает оплату счетов за выдачу Технических Условий, согласований Проектных решений, визирование актов и прочей документации. Подтверждается предоставлением договора, счетов, п/п и актов оказанных услуг. Затраты компенсируются в рамках данного пункта по действующим тарифам сторонних собственников коммуникаций: Газопроводы, Теплотрассы, Водопроводы, Железные дороги, Автомобильные дороги федерального значения, Мосты и Путепроводы, объекты Электросетевого хозяйства, ЛКС.Компенсация  позиций  применяется по их оплате на основании подтверждающих документов (счетов, 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</si>
  <si>
    <t xml:space="preserve">Компенсация затрат  на перевозку  рабочих (авиа)  при строительстве объекта  </t>
  </si>
  <si>
    <t xml:space="preserve">Компенсация затрат  на аренду  спецтехники  при строительстве объекта  </t>
  </si>
  <si>
    <t>Разработка проекта сохранения объекта культурного наследия, согласование и получение разрешения на проведение работ (в том числе в охранной зоне) с КГИОП (Комитет по государственному контролю, использованию и охране памятников истории и культуры),  последующее сопровождение выполнения строительно-монтажных работ. Компенсация  позиций  применяется по их оплате на основании подтверждающих документов (счетов,(платежных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</si>
  <si>
    <t>Археологические изыскания/исследования, включая и не ограничиваясь: Получение разрешения (открытого листа) на право проведения археологических полевых работ необходимого вида в необходимых пределах;  Археологические разведки; Археологические раскопки (при необходимости); Археологические наблюдения (при необходимости); Камеральная обработка (при необходимости); Подготовка научного и технического отчетов; Сдача научно-технического отчета в Институт археологии РАН и снятие замечаний.  Компенсация  позиций  применяется по их оплате на основании подтверждающих документов (счетов,(платежных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</si>
  <si>
    <t>ПИР, СМР, включая стоимость материалов, очистка, разборка покртыий,разработки траншеи, засыпки(грунтом/песком),  выравнивание и уплотнение грунта, вывоза грунта. Организация и проведение оформления разрешительных документов, согласований , исполнительной документации. Без учёта стоимости монтажа/перебивки колодцев. Работы по восстановлению газонных покрытий, тротуаров, брусчатки, проезжей части, производятся отдельно по расценкам 5.18-5.21  Проведение работ на существующих линиях.</t>
  </si>
  <si>
    <t>Прокладка полиэтиленовой трубы в кабельной канализации (по дополнительному согласованию с Заказчиком)</t>
  </si>
  <si>
    <t>Выполнение переходов методом горизонтального направленного бурения (ГНБ) с прокладкой  2-х п/э  труб</t>
  </si>
  <si>
    <t>п/э  труба диаметром  не менее 63 мм  методом горизонтального направленного бурения  (ГНБ) группа грунтов 1-3</t>
  </si>
  <si>
    <t>п/э  труба диаметром не менее  63 мм  методом горизонтального направленного бурения (ГНБ) группа грунтов  4-6</t>
  </si>
  <si>
    <t>п/э  труба диаметром  не менее 110  мм  методом горизонтального направленного бурения  (ГНБ) группа грунтов 1-3</t>
  </si>
  <si>
    <t>п/э  труба диаметром не менее 110 мм  методом горизонтального направленного бурения (ГНБ) группа грунтов  4-6</t>
  </si>
  <si>
    <t xml:space="preserve"> ж/б опора одинарная  с приставкой ж/б</t>
  </si>
  <si>
    <t xml:space="preserve"> ж/б опора одинарная  с подпорой</t>
  </si>
  <si>
    <t xml:space="preserve"> ж/б опора одинарная  с подпорой и  приставкой ж/б</t>
  </si>
  <si>
    <t xml:space="preserve"> ж/б опора одинарная  с двумя подпорами</t>
  </si>
  <si>
    <t xml:space="preserve"> ж/б опора одинарная  с двумя подпорами,  с приставкой / либо с тремя подпорами</t>
  </si>
  <si>
    <t>Cтальная опора ( упрощённая опора, тип металлическая трубостойка)</t>
  </si>
  <si>
    <t xml:space="preserve">ПИР, СМР, не ограничиваясь перечисленным: разработка грунта около фундамента, разборка/восстановление отмостки, установка трубы (ТВВК/аналог) в соответствии с проектными данными. Организация и проведение оформления разрешительных документов, согласований, исполнительной документации.   </t>
  </si>
  <si>
    <t>Не применимо совместно с расценкой 5.27; 5.28; 5.32-5.37</t>
  </si>
  <si>
    <t xml:space="preserve">ПИР, СМР, обследование конструкций, не ограничиваясь перечисленным (включая стоимость материалов, конструкций, трубостойки/мачты (тип, контруктив определяется на основании   ТЗ, ПД): разборка покрытия кровли, крепление трубостойки, оттяжек (при необходимости) к существующим конструкциям здания, антикоррозионная обработка конструкций, гидроизоляция кровли, восстановление покрытия кровли. Организация и проведение оформления разрешительных документов, согласований, исполнительной документации.   </t>
  </si>
  <si>
    <t xml:space="preserve">СМР, в том числе и не ограничиваясь перечисленным: демонтаж опор,  погрузка, разгрузка, перевозка  демонтированных опор на свалку или на склад Заказчика.  </t>
  </si>
  <si>
    <t>Не применимо совместно с расценкой 5.25</t>
  </si>
  <si>
    <t>ПИР, СМР, Прочие затраты: установка телекоммуникационного шкафа с опорной рамой  в грунт (предоставляет Заказчик), устройство фундаментов и отмостки; перевозка шкафа; монтаж шкафа; устройство заземления, приобретение необходимых расходных материалов монтажа и  комплектующих, при необходимости доукомплектацию БКТО, кроссами, плинтами. Организация и проведение оформления разрешительных документов, согласований , исполнительной документации.  Организация и проведение оформления  Топографо-геодезических работ7 , Земельное дело11,   Услуги по оформлению собственности10,  Услуги по оформлению прав8  ,  Инженерно-геологические изыскания (совместно  с п.п.4.1.2-4.1.6.). .  Выполнение топографо-геодезических работ при предъявлении требования от Заказчика.    Не включает: стоимость шкафа распределительного с опорной рамой.</t>
  </si>
  <si>
    <t>ПИР, СМР, Прочие затраты, включая стоимость материалов, в том числе и не ограничиваясь перечисленным: земляные работы; устройство фундаментов и отмостки; перевозка шкафа; монтаж шкафа; устройство заземления, электроснабжения, присоединение к электрической сети (прокладка силового кабеля длиной до 50 м, включая работы по прокладке в грунте). Организация и проведение оформления разрешительных документов, согласований , исполнительной документации.  Организация и проведение оформления  Топографо-геодезических работ7 , Земельное дело11,   Услуги по оформлению собственности10,  Услуги по оформлению прав8   , Инженерно-геологические изыскания (совместно  с п.п.4.1.2-4.1.6.).    Выполнение топографо-геодезических работ при предъявлении требования от Заказчика. Не включает: стоимость климатического шкафа в комплекте.</t>
  </si>
  <si>
    <t>ПИР, СМР, Прочие затраты, включая стоимость материалов, в том числе и не ограничиваясь перечисленным: в зависимости от места установки осуществляется крепление к стене здания (при необходимости выполняются работы по выравниванию стен), перевозка шкафа; монтаж шкафа; устройство заземления, электроснабжения, присоединение к электрической сети (прокладка силового кабеля длиной до 50м). Организация и проведение оформления разрешительных документов, согласований , исполнительной документации.  Организация и проведение оформления  Топографо-геодезических работ7 , Земельное дело11,   Услуги по оформлению собственности10,  Услуги по оформлению прав8 (совместно  с п.п.4.1.2-4.1.6.).   Выполнение топографо-геодезических работ при предъявлении требования от Заказчика. Не включает: стоимость климатического шкафа в комплекте.</t>
  </si>
  <si>
    <t>ПИР, СМР, Прочие затраты, включая стоимость материалов, в том числе и не ограничиваясь перечисленным: перевозка шкафа; монтаж шкафа; устройство заземления, электроснабжения, присоединение к электрической сети (прокладка силового кабеля длиной до 20м). Организация и проведение оформления разрешительных документов, согласований , исполнительной документации.  Не включает: стоимость установки опоры, стоимость климатического шкафа в комплекте.</t>
  </si>
  <si>
    <t>Монтаж контейнера (уличного) площадью от 3,45 м2 до 15 м2</t>
  </si>
  <si>
    <t>ПИР ( в т.ч расчет фундамента при необходимости), СМР, Прочие затраты, включая стоимость материалов, в том числе и не ограничиваясь перечисленным: земляные работы; устройство фундаментов и отмостки; перевозка контейнера; монтаж контейнера; монтаж ВРУ; устройство заземления; электроснабжение; установка сплит-системы ( с учетом защиты  внешнего блока ); присоединение к электрической сети (прокладка силового кабеля длиной до 50м, включая работы по прокладке в грунте).Организация и проведение оформления разрешительных документов, согласований , исполнительной документации.  Организация и проведение оформления  Топографо-геодезических работ7 , Земельное дело11,   Услуги по оформлению собственности10,  Услуги по оформлению прав8 ,  Инженерно-геологические изыскания  (совместно  с п.п.4.1.2-4.1.6.).      Выполнение топографо-геодезических работ при предъявлении требования от Заказчика. Не включает: стоимость контейнера в комплекте.</t>
  </si>
  <si>
    <t>ПИР( в т.ч расчет фундамента при необходимости), СМР, Прочие затраты, включая стоимость материалов, в том числе и не ограничиваясь перечисленным: земляные работы; устройство фундаментов и отмостки; перевозка контейнера; монтаж контейнера; монтаж ВРУ; устройство заземления; электроснабжение; установка сплит-системы ( с учетом защиты  внешнего блока ); присоединение к электрической сети (прокладка силового кабеля длиной до 50м, включая работы по прокладке в грунте).Организация и проведение оформления разрешительных документов, согласований , исполнительной документации.  Организация и проведение оформления  Топографо-геодезических работ7 , Земельное дело11,   Услуги по оформлению собственности10,  Услуги по оформлению прав8, Инженерно-геологические изыскания   . (совместно  с п.п.4.1.2-4.1.6.).   Выполнение топографо-геодезических работ при предъявлении требования от Заказчика. Не включает: стоимость контейнера в комплекте.</t>
  </si>
  <si>
    <t>ПИР, СМР (включая стоимость материалов, сопутствующих работ, изготовление, доставку , монтаж и  установку ограждения контейнера, в т.ч. входная группа ( секция рабица в раме/ профлист, колючая проволока, столбы, скобяные изделия (тип, конструктив  определяется на оснвоснвоании  ТЗ, ПД)). Оформление исполнительной документации.</t>
  </si>
  <si>
    <t>СМР. Герметизация каналов ( в т. ч стоимость материалов) Выполняется по отдельному заданию Заказчика.</t>
  </si>
  <si>
    <t>ПИР, СМР, Прочие затраты (в том числе стоимость кабеля), включая строительство горизонтальных кабельных каналов/труб между подъездами,  установку ШАН/КРТ  патч-панелей/плинтов, с учетом стоимости всех материалов, в том числе ШАН/КРТ и патч-панелей/плинтов, прочие. прочие. Организация и проведение оформления разрешительных документов, согласований , исполнительной документации.</t>
  </si>
  <si>
    <t>ПИР, СМР, Прочие затраты (в том числе стоимость кабеля), включая строительство горизонтальных кабельных каналов/труб между подъездами,  установку ШАН/КРТ  патч-панелей/плинтов, с учетом стоимости всех материалов, в том числе ШАН/КРТ и патч-панелей/плинтов, прочие  . Организация и проведение оформления разрешительных документов, согласований , исполнительной документации.</t>
  </si>
  <si>
    <t>ПИР, СМР, Прочие затраты, вертикальных (стояки)  с учетом стоимости труб крепежа, установки проходных коробок, сопутствующих СМР, в том числе пробивка/сверление отверстий, герметизация (включая стоимость материалов), прочие. Организация и проведение оформления разрешительных документов, согласований , исполнительной документации.</t>
  </si>
  <si>
    <t>СМР, ПИР, прочие затраты, не ограничиваясь перечисленным: монтаж стальной трубы для трубостойки диаметром 60 мм (включая стоимость металлической трубы и расходных материалов), в том числе пробивка/сверление отверстий, герметизация. Организация и проведение оформления разрешительных документов, согласований , исполнительной документации.</t>
  </si>
  <si>
    <t>ПИР, СМР (включая стоимость материалов, сопутствующих работ(в т.ч уборка площадки после производства работ), при необходимости герметизация стоп-огонь). Организация и проведение оформления разрешительных документов, согласований , исполнительной документации.</t>
  </si>
  <si>
    <t>ПИР, СМР,  с учетом  стоимости вспомогательных материалов (без учёта стоимости ОРК).  Организация и проведение оформления разрешительных документов, согласований , исполнительной документации.</t>
  </si>
  <si>
    <t>ПИР, СМР,  с учетом  стоимости вспомогательных материалов (с учетом стоимости ОРК Тип 1.2  и защитного  кожуха . Организация и проведение оформления разрешительных документов, согласований , исполнительной документации.</t>
  </si>
  <si>
    <t>ПИР, СМР,  с учетом  стоимости вспомогательных материалов (с учетом стоимости   ОРК Тип 1.3 и  защитного кожуха ).  Организация и проведение оформления разрешительных документов, согласований , исполнительной документации.</t>
  </si>
  <si>
    <t>ПИР, СМР, без учёта стоимости сплиттера 2-го каскада (УСМ).  Организация и проведение оформления разрешительных документов, согласований , исполнительной документации.</t>
  </si>
  <si>
    <t>ПИР, СМР, с  учётом  стоимости сплиттера 1х2. Организация и проведение оформления разрешительных документов, согласований , исполнительной документации.</t>
  </si>
  <si>
    <t>ПИР, СМР, с  учётом  стоимости сплиттера  1х4.  Организация и проведение оформления разрешительных документов, согласований , исполнительной документации.</t>
  </si>
  <si>
    <t>ПИР, СМР, с  учётом  стоимости сплиттера 1х8 .  Организация и проведение оформления разрешительных документов, согласований , исполнительной документации.</t>
  </si>
  <si>
    <t>ПИР, СМР, с учетом  стоимости вспомогательных и основных материалов  (включая стоимость ОРШ, и работы по демонтажу при замене).  Организация и проведение оформления разрешительных документов, согласований , исполнительной документации.</t>
  </si>
  <si>
    <t>ПИР, СМР, с учетом  стоимости вспомогательных и основных материалов   (включая стоимость ОРШ, и работы по демонтажу при замене).  Организация и проведение оформления разрешительных документов, согласований , исполнительной документации.</t>
  </si>
  <si>
    <t>6.16.1</t>
  </si>
  <si>
    <t>6.16.2</t>
  </si>
  <si>
    <t>СМР, Прочие затраты: монтаж/замена патч-корда, в том числе для переключения  узлов FTTB с двухволоконной на одноволоконную схему организации связи с заменой (при необходимости) SFP модуля, работающего по двухволоконной схеме, на SFP модуль, работающий по одноволоконной схеме, с учетом стоимости патч-кордов и расходных материалов (состав для обработки разъемов, баллончик со сжатым воздухом и проч.), без учета стоимости SFP модуля, прочие расходы (включая транспортные).Организация и проведение оформления разрешительных документов, согласований , исполнительной документации.</t>
  </si>
  <si>
    <t>СМР, Прочие затраты: монтаж/замена патч-корда, в том числе для переключения  узлов FTTB с двухволоконной на одноволоконную схему организации связи:  с заменой (при необходимости) SFP модуля, работающего по двухволоконной схеме, на SFP модуль, работающий по одноволоконной схеме, с учетом стоимости патч-кордов и расходных материалов (состав для обработки разъемов, баллончик со сжатым воздухом и проч.), без учета стоимости SFP модуля, прочие расходы (включая транспортные). Организация и проведение оформления разрешительных документов, согласований , исполнительной документации.</t>
  </si>
  <si>
    <t>ПИР, СМР: оборудования OLT, коммутатора концентрации, подключение к питанию, кроссировка на оптический кросс, включая стоимость расходных материалов, кабелей и комплектующих. Организация и проведение оформления разрешительных документов, согласований , исполнительной документации. (Все работы производятся в существующих стойках и шкафах).</t>
  </si>
  <si>
    <t xml:space="preserve">ПИР, СМР,   установка, настройка станции, подключение электропитания (20м) , АКБ, заземление,  монтаж счётчика электрической энергии, телеметрического контроллера и другого сопутствующего оборудования, установка автоматов, рубильника, дин-рейки, включение в транспортную сеть, монтаж кросса, разделка и подключение станционных кабелей на кросс (емкость номеров). Включая стоимость  материалов . Организация и проведение оформления разрешительных документов ( в т.ч с собственником здания на размещение оборудования), согласований , исполнительной документации.  </t>
  </si>
  <si>
    <t xml:space="preserve">ПИР, СМР (включая стоимость основных материалов, вспомогательных, сопутствующих работ). Установка, монтаж и расшивка патч-панели 12  портов , коммутационной коробки (JB-730) / разветвителя интерфейса RS. Организация и проведение оформления разрешительных документов, согласований , исполнительной документации.   </t>
  </si>
  <si>
    <t xml:space="preserve">ПИР, СМР (включая стоимость основных материалов, вспомогательных, сопутствующих работ). Установка коммутационной коробки (JB-730) / разветвителя интерфейса RS. Организация и проведение оформления разрешительных документов, согласований , исполнительной документации.   </t>
  </si>
  <si>
    <t xml:space="preserve">ПИР, СМР (включая стоимость патч-панели, сопутствующих работ). Установка, монтаж и расшивка патч-панели 24 порта. Организация и проведение оформления разрешительных документов, согласований , исполнительной документации.   </t>
  </si>
  <si>
    <t>ПИР, СМР: демонтаж шкафа, погрузка, разгрузка ,транспортировка демонтированного оборудования  в другое место установки или на склад Заказчика.  Организация и проведение оформления разрешительных документов, согласований , исполнительной документации.  Оформление акта сдачи-приемки заказчику.</t>
  </si>
  <si>
    <t>ПИР, СМР: демонтаж шкафа, погрузка, разгрузка,  транспортировка демонтированного оборудования в  другое место установки или на склад Заказчика, Организация и проведение оформления разрешительных документов, согласований , исполнительной документации. Оформление акта сдачи-приемки заказчику.</t>
  </si>
  <si>
    <t>ПИР, СМР. Демонтаж оборудования размером 1-4 U (включительно) погрузка, разгрузка, транспортировка демонтированного оборудования в  другое место установки или на склад Заказчика . Организация и проведение оформления разрешительных документов, согласований , исполнительной документации.  Оформление акта сдачи-приемки заказчику.</t>
  </si>
  <si>
    <t>Устройство абонентской линии в Домохозяйство (ДХ) кабелем типа UTP/FTP Cat 5е (до 4 пар) открытым способом/ по существующим, установленным конструкциям (трубе/коробу/кабель-каналу), с выводом на абонентскую розетку типа RJ , включая запас 5 м в ДХ.</t>
  </si>
  <si>
    <t>ПИР, СМР, Прочие затраты, не ограничиваясь перечисленным: прокладка и монтаж кабеля по стене/ существующим конструкциям (трубе/коробу/кабель-каналу) от установленного ШАН/КРТ на этаже до абонентской розетки в ДХ, с учётом стоимости разделки, устройством отверстий в стенах (с установкой гильз), заделкой, с учётом стоимости кабеля, розетки RJ, прочих материалов.   Организация и проведение оформления разрешительных документов, согласований , исполнительной документации.</t>
  </si>
  <si>
    <t>ПИР, СМР, Прочие затраты, не ограничиваясь перечисленным: монтаж конструкций (трубы/короба/кабель-канала) по всей длине, прокладка и монтаж кабеля от установленного ШАН/КРТ на этаже до абонентской розетки в ДХ, с учётом стоимости разделки, устройством отверстий в стенах (с установкой гильз), заделкой, с учётом стоимости трубы/короба/кабель-канала, кабеля, розетки RJ, прочих материалов. Организация и проведение оформления разрешительных документов, согласований , исполнительной документации.</t>
  </si>
  <si>
    <t>ПИР, СМР, Прочие затраты, не ограничиваясь перечисленным: прокладка и монтаж кабеля от установленного ШАН/КРТ на этаже до абонентской розетки в ДХ, с учётом стоимости устройства и заделки борозды, восстановления поверхности, разделки, устройством отверстий в стенах (с установкой гильз), кабеля, гофрированной трубы, розетки RJ, прочих материалов. Организация и проведение оформления разрешительных документов, согласований , исполнительной документации.</t>
  </si>
  <si>
    <t>ПИР, СМР, Прочие затраты, не ограничиваясь перечисленным: прокладка и монтаж кабеля по стене/ существующим конструкциям (трубе/коробу/кабель-каналу) от установленной ОРК на этаже до абонентской оптической розетки в ДХ, с учётом стоимости разделки, устройством отверстий в стенах (с установкой гильз), заделкой, с учётом стоимости кабеля, абонентской оптической розетки, прочих материалов. Организация и проведение оформления разрешительных документов, согласований , исполнительной документации.</t>
  </si>
  <si>
    <t>ПИР, СМР, Прочие затраты, не ограничиваясь перечисленным: монтаж конструкций (трубы/короба/кабель-канала) по всей длине, прокладка и монтаж кабеля от установленной ОРК на этаже до абонентской оптической розетки в ДХ, с учётом стоимости разделки, с устройством отверстий в стенах (с установкой гильз) заделкой, с учётом стоимости трубы/короба/кабель-канала, кабеля, абонентской оптической розетки, прочих материалов. Организация и проведение оформления разрешительных документов, согласований , исполнительной документации.</t>
  </si>
  <si>
    <t>ПИР, СМР, Прочие затраты, не ограничиваясь перечисленным: прокладка и монтаж кабеля от установленной ОРК на этаже до абонентской оптической розетки в ДХ,  с учётом стоимости устройства и заделки борозды, восстановления поверхности, разделки, устройством отверстий в стенах (с установкой гильз), кабеля, гофрированной трубы, абонентской оптической розетки, прочих материалов. Организация и проведение оформления разрешительных документов, согласований , исполнительной документации.</t>
  </si>
  <si>
    <t>НЕ ПРИМЕНЯТЬ данную расценку для организации абонентской линии в ДХ абонента!</t>
  </si>
  <si>
    <t>Работы и Услуги. Включено, не ограничиваясь перечисленным: прокладка и монтаж кабеля по стене или по существующим конструкциям от кроссового устройства (ОРШ/ОРК) до оптической розетки (с её стоимостью и установкой), с устройством отверстий в стенах, (с установкой гильз) с заделкой, с учетом стоимости кабеля, всех материалов и оптической розетки. С учетом стоимости разделки.  Организация и проведение оформления разрешительных документов, согласований , исполнительной документации.</t>
  </si>
  <si>
    <t>Работы и Услуги. Включено, не ограничиваясь перечисленным: прокладка и монтаж кабеля по стене или по конструкциям (с их установкой) от кроссового устройства (ОРШ/ОРК) до оптической розетки (с её стоимостью и установкой), с устройством отверстий в стенах,  (с установкой гильз) с заделкой, с учетом стоимости кабеля, всех материалов, конструкций и оптической розетки. С учетом стоимости разделки.  Организация и проведение оформления разрешительных документов, согласований , исполнительной документации.</t>
  </si>
  <si>
    <t xml:space="preserve">СМР, ПИР, не ограничиваясь перечисленным; демонтаж старой панели, подготовка/переустройство  места установки новой панели, установка и монтаж вызывной панели  защитного кожуха , (включая крепежные материалы и изделия, переходные пластины, монтажные кожухи, необходимые строительные материалы), включение электропитания.  Организация и проведение оформления разрешительных документов, согласований , исполнительной документации. Без стоимости оборудования. Прокладка и монтаж кабелей данной расценкой не учитываются.   </t>
  </si>
  <si>
    <t xml:space="preserve">СМР, ПИР,  не ограничиваясь перечисленным; подготовка места установки, установка и монтаж кнопки выхода/считывателя (включая крепежные материалы и изделия). Организация и проведение оформления разрешительных документов, согласований , исполнительной документации. Без стоимости оборудования. Прокладка и монтаж кабелей данной расценкой не учитываются.   </t>
  </si>
  <si>
    <t>СМР, ПИР, не ограничиваясь перечисленным; подготовка места установки, установка и монтаж электромагнитного замка с кнопкой аварийного выхода (включая кабель, диод,  крепежные материалы и изделия).  Организация и проведение оформления разрешительных документов, согласований , исполнительной документации.. Без стоимости оборудования.</t>
  </si>
  <si>
    <t>Установка доводчика/ электромеханического замка (двери входной группы)</t>
  </si>
  <si>
    <t>СМР, ПИР, прочие, не  ограничиваясь перечисленным (включая стоимость крепежных материалов): Установка и монтаж доводчика.  Организация и проведение оформления разрешительных документов, согласований , исполнительной документации.</t>
  </si>
  <si>
    <t>Установка доводчика / электромеханического замка для  калиток/ ворот</t>
  </si>
  <si>
    <t>Монтаж уличной стойки для считывателя, установка кнопки выхода/считывателя (домофон)/СКУД/для вызывной панели</t>
  </si>
  <si>
    <t xml:space="preserve">СМР, ПИР,  не ограничиваясь перечисленным; подготовка места установки, установка уличной стойки, монтаж кнопки выхода/считывателя (включая крепежные материалы и изделия). Оформление разрешительных документов, исполнительной документации. Без стоимости оборудования. Прокладка и монтаж кабелей данной расценкой не учитываются.   </t>
  </si>
  <si>
    <t>ПНР на систему домофонии /сетевой контроллер</t>
  </si>
  <si>
    <t xml:space="preserve">Включая и не ограничиваясь, ПНР на вызывную панель/сетевой  контроллер и сопутствующие элементы системы, обновление программного обеспечения, выполнение первичных настроек в соответствии с инструкциями и требованиями Заказчика работ.  </t>
  </si>
  <si>
    <t>ПИР, СМР: Монтаж медножильной фидерной линии 240В методом подвеса на трубостойки, включая кабель, трубостойки, анкера и расходные материалы. Организация и проведение оформления разрешительных документов, согласований , исполнительной документации.</t>
  </si>
  <si>
    <t>ПИР, СМР, прочие, не ограничиваясь перечисленным: прокладка и монтаж кабеля по трубе/коробу/гофре от установленного оборудования,  с учетом стоимости разделки,  с устройством, при необходимости, отверстий в стенах  с заделкой (с установкой гильз),  с учетом стоимости кабеля, прочих материалов.   Организация и проведение оформления разрешительных документов, согласований , исполнительной документации.</t>
  </si>
  <si>
    <t>ПИР, СМР: Включено, не ограничиваясь перечисленным: прокладка и монтаж провода, труб, коробов, кабель-каналов и др., с учетом стоимости всех материалов, прочие. Организация и проведение оформления разрешительных документов, согласований , исполнительной документации.</t>
  </si>
  <si>
    <t>ПИР, СМР: Включено, не ограничиваясь перечисленным: прокладка и монтаж провода, труб, коробов, кабель-каналов и др., с учетом стоимости всех материалов, прочие.  Организация и проведение оформления разрешительных документов, согласований , исполнительной документации.</t>
  </si>
  <si>
    <t>Прокладка провода трансляционного типа ПТВЖ/ КСПВ (или аналог) для радиофикации жилого дома/подключения аудиотрубки домофона от распределительной коробки; в готовой инфраструктуре</t>
  </si>
  <si>
    <t>ПИР, СМР:  Включено, не ограничиваясь перечисленным:  прокладка и монтаж провода, с учетом стоимости всех материалов, прочие. Организация и проведение оформления разрешительных документов, согласований , исполнительной документации.</t>
  </si>
  <si>
    <t>ПИР, СМР:  Включено, не ограничиваясь перечисленным:  прокладка и монтаж провода, с учетом стоимости всех материалов, прочие.  Организация и проведение оформления разрешительных документов, согласований , исполнительной документации.</t>
  </si>
  <si>
    <t>Прокладка провода трансляционного типа ПТВЖ/ КСПВ (или аналог) для радиофикации жилого дома/подключения аудиотрубки домофона от распределительной коробки; (скрытая проводка)</t>
  </si>
  <si>
    <t>ПИР, СМР:  Включено, не ограничиваясь перечисленным:  прокладка и монтаж провода с устройством и заделкой борозды с финишной отделкой, с учетом стоимости всех материалов, прочие. Организация и проведение оформления разрешительных документов, согласований , исполнительной документации.</t>
  </si>
  <si>
    <t xml:space="preserve"> Прокладка кабеля  для систем телеметрии типа КПСВВнг(А)-LS (или аналог); прокладка кабеля  для реле УК-ВК типа КСРПнг(А)-FRHF(или аналог), (скрытая проводка)  до  10 пар</t>
  </si>
  <si>
    <t>ПИР, СМР:  Включено, не ограничиваясь перечисленным:  прокладка и монтаж провода с устройством и заделкой борозды с финишной отделкой, с учетом стоимости всех материалов, прочие.  Организация и проведение оформления разрешительных документов, согласований , исполнительной документации.</t>
  </si>
  <si>
    <t>ПИР, СМР: Монтаж понижающего абонентского трансформатора (ТАМУ) с учетом стоимости материалов. Без учета стоимости трансформатора.</t>
  </si>
  <si>
    <t>ПИР: Разработка проектной документации по установке шлагбаума/откатных приводов ворот/цепных барьеров. Организация и проведение оформления разрешительных документов, согласований , исполнительной документации.</t>
  </si>
  <si>
    <t>СМР: Комплекс работ.  Включено, не ограничиваясь перечисленным: устройство бетонного основания, монтаж тумбы шлагбаума/ установка узлов креплений на устроенном основании для откатных ворот/ устройство оснований для цепных барьеров (включая Элементы механики), установка стрелы,  организация трасы электропитания до 20 м и расключение (включая стоимость материалов), восстановление покрытия проезжей части/тротуара/элементов благоустройства; монтаж 2-х столбиков и фотоэлементов безопасности, считывателя, кодовой панели (включая монтаж кронштейнов и стоек); монтаж сигнальной лампы, монтаж антенны радиоканала, опоры под стрелу, настройка, тестирование, стоимость расходных материалов.  Не включает стоимость шлагбаума и абонентские комплекты. Организация и проведение оформления разрешительных документов, согласований , исполнительной документации.</t>
  </si>
  <si>
    <t>ПИР,СМР: монтаж универсального обогревателя с термостатом для мотора-редуктора привода шлагбаума,  согласно рекомендациям производителя, подключение и тестирование. Не включает стоимость обогревателя с термостатом.</t>
  </si>
  <si>
    <t>ПИР, СМР: Комплекс работ.  Включено, не ограничиваясь перечисленным: организация трассы сигнальных линий  длинной до 40 м. и расключение (включая стоимость материалов, в том числе кабеля), восстановление покрытия проезжей части/тротуара/элементов благоустройства. Не включает стоимость индукционной петли.</t>
  </si>
  <si>
    <t>ПИР, СМР: Комплекс работ. Включено, не ограничиваясь перечисленным: подготовка поверхности к монтажу, установка и монтаж  турникета вне зависимости от конструкции (полуростовый, трипод, роторный); монтаж дополнительных конструкций по ширине прохода: ограждение, калитка, прочие конструкции; монтаж блока питания, организация трассы электропитания длиной до 20м и расключение (включая стоимость материалов); монтаж блока управления; при необходимости монтаж дополнительного считывателя; подключение к контроллеру; настройка, тестирование; стоимость расходных материалов; Организация и проведение оформления разрешительных документов, согласований , исполнительной документации. Не включает стоимость турникета и дополнительных конструкций (ограждение, калитка, прочие конструкции).</t>
  </si>
  <si>
    <t>ПИР,СМР: Комплекс работ. Включено, не ограничиваясь перечисленным: подготовка поверхности к монтажу, установка и монтаж  полноростового турникета;  монтаж дополнительных конструкций ограждения по ширине прохода: ограждение, калитка, прочие конструкции; установка блока питания, организация трассы электропитания длиной до 20м и расключение (включая стоимость материалов); монтаж блока управления; при необходимости монтаж дополнительного считывателя; подключение к контроллеру; настройка, тестирование; стоимость расходных материалов; Организация и проведение оформления разрешительных документов, согласований , исполнительной документации. Не включает стоимость турникета и дополнительных конструкций  (ограждение, калитка, прочие конструкции).</t>
  </si>
  <si>
    <t>ПИР,СМР: Комплекс работ. Включено, не ограничиваясь перечисленным: подготовка поверхности к монтажу (включая земляные работы с оформлением ордеров при необходимости и подготовку бетонного основания с учетом стоимости бетона), установка и монтаж  турникета вне зависимости от конструкции (полуростовый, трипод, роторный); монтаж дополнительных конструкций по ширине прохода: ограждение, калитка, прочие конструкции; установка блока питания; организация трассы электропитания длиной до 20м и расключение (включая стоимость материалов); восстановление покрытий проезжей части/тротуаров/благоустройства; монтаж блока управления; при необходимости монтаж дополнительного считывателя; подключение к контроллеру; настройка, тестирование; стоимость расходных материалов. Организация и проведение оформления разрешительных документов, согласований , исполнительной документации. Не включает стоимость турникета и дополнительных конструкций (ограждение, калитка, прочие конструкции).</t>
  </si>
  <si>
    <t>ПИР,СМР: Комплекс работ. Включено, не ограничиваясь перечисленным: подготовка поверхности к монтажу (включая земляные работы с оформлением ордеров при необходимости и подготовку бетонного основания с учетом стоимости бетона), установка и монтаж  полноростового турникета;  монтаж дополнительных конструкций ограждения по ширине прохода: ограждение, калитка, прочие конструкции; установка блока питания, организация трассы электропитания длиной до 20м и расключение (включая стоимость материалов); восстановление  покрытий проезжей части/тротуаров, восстановление элементов благоустройства; монтаж блока управления; при необходимости монтаж дополнительного считывателя; подключение к контроллеру; настройка, тестирование, стоимость расходных материалов; Организация и проведение оформления разрешительных документов, согласований , исполнительной документации. Не включает стоимость турникета и дополнительных конструкций  (ограждение, калитка, прочие конструкции).</t>
  </si>
  <si>
    <t>СМР, ПИР:  прочее не ограничиваясь перечисленным: установка крепежного кронштейна  на столбовой опоре,  установка,  заделка разъемов, подключение питания, Включает стоимость крепежных материалов и изделий. Без прокладки и стоимости кабеля. Без стоимости оборудования. Организация и проведение оформления разрешительных документов, согласований , исполнительной документации.</t>
  </si>
  <si>
    <t>ПИР, СМР: с учетом стоимости материалов. Без учета стоимости счетчика.</t>
  </si>
  <si>
    <t>ПИР, СМР прочие затраты, не ограничиваясь перечисленным: монтаж блока коммутации/конвертера интерфейса до 8 портов включительно/концентратора интерфейса на стену/ в щит АСКУЭ, расшивка кабеля в блоке коммутации, тестирование производственного монтажа, с учетом стоимости материалов. Без учета стоимости оборудования, организации линий электропитания и связи.</t>
  </si>
  <si>
    <t>ПИР, СМР прочие затраты, не ограничиваясь перечисленным: монтаж счётчика импульсов-регистратора до 10 каналов включительно на стену/в щит АСКУЭ, расшивка кабеля в блоке коммутации, тестирование производственного монтажа, с учетом стоимости материалов. Без учета стоимости оборудования, организации линий электропитания и связи.</t>
  </si>
  <si>
    <t>ПИР, СМР прочие затраты, не ограничиваясь перечисленным: монтаж счётчика импульсов-регистратора свыше 10 каналов на стену/в щит АСКУЭ, расшивка кабеля в блоке коммутации, тестирование производственного монтажа, с учетом стоимости материалов. Без учета стоимости оборудования, организации линий электропитания и связи.</t>
  </si>
  <si>
    <t>Монтаж источника питания/блока питания приборов учёта; Poe удлинителя/сплиттера беспроводных/проводных устройств/ Грозозащита.</t>
  </si>
  <si>
    <t>СМР, ПИР,  не ограничиваясь перечисленным; установка и монтаж источника питания/блока питания приборов учёта; Poe удлинителя/сплиттера/  Грозозащита (включая крепежные материалы и изделия), включение электропитания. Оформление разрешительных документов, исполнительной документации. Без учета стоимости оборудования, организации линий электропитания.</t>
  </si>
  <si>
    <t>СМР, ПИР, прочие, не ограничиваясь перечисленным  (крепежные материалы и изделия): Установка  Wi-Fi ТД, видеокамеры в кожух. Разметка и сверление отверстий. Установка/ замена кронштейна для монтажа, включая завинчивание винтов до проектного усилия. Крепление камеры видеонаблюдения к кронштейну, юстировка. Настройка оборудования, ПНР, обновление ПО. Без прокладки и стоимости кабеля. Без стоимости оборудования. Подключение. Организация и проведение оформления разрешительных документов, согласований , исполнительной документации.</t>
  </si>
  <si>
    <t>СМР, ПИР, Прочие затраты, не ограничиваясь перечисленным  (крепежные материалы и изделия): Установка видеокамеры в кожух. Разметка и сверление отверстий. Установка кронштейна для монтажа камеры видеонаблюдения, включая завинчивание винтов до проектного усилия. Крепление камеры видеонаблюдения к кронштейну. Настройка изображения и фокуса, ПНР, обновление ПО. Подключение. Без прокладки и стоимости кабеля. Без стоимости оборудования. Организация и проведение оформления разрешительных документов, согласований , исполнительной документации.</t>
  </si>
  <si>
    <t>СМР, ПИР:  прочее не ограничиваясь перечисленным: установка камеры подъездного видеонаблюдения (уличное пространство перед подъездом)/внутриподъездного видеонаблюдения; подготовка поверхности в независимости от материала к монтажу камеры; подключение к комбайнеру; юстировка, при необходимости установка (замена) видеокодера ПВН, установка конвертера, ПНР, обновление ПО. Включает стоимость крепежных материалов и изделий. Без прокладки и стоимости кабеля. Без стоимости оборудования. Организация и проведение оформления разрешительных документов, согласований , исполнительной документации.</t>
  </si>
  <si>
    <t>СМР, ПИР:  прочее не ограничиваясь перечисленным: установка крепежного кронштейна камеры на столбовой опоре,  установка, юстировка камеры,  заделка разъемов, подключение питания, ПНР, обновление ПО (с учетом производства строительных и других работ вблизи объектов, находящихся под высоким напряжением, в том числе  в охранной зоне действующей воздушной линии электропередачи). Включает стоимость крепежных материалов и изделий. Без прокладки и стоимости кабеля. Без стоимости оборудования. Организация и проведение оформления разрешительных документов, согласований , исполнительной документации.</t>
  </si>
  <si>
    <t>ПИР, СМР, с учётом стоимости кабеля и всех материалов для наружных и внутренних работ, в том числе и не ограничиваясь перечисленным: монтаж/ расключение, установка муфт/кроссов (при необходимости), организация ввода/вывода, стоимость кабельных изделий, крепежной арматуры, элементы защиты кабеля в местах перехода, проведение  всех измерений, электромонтажные работы, входной контроль кабеля. Организация и проведение оформления разрешительных документов, согласований , исполнительной документации. Прокладка кабеля учитывается в протяженности трассы (с учетом согласованного запаса Заказчиком работ).</t>
  </si>
  <si>
    <t>Покраска точки доступа, РРС,  видеокамеры, телекоммуникационного шкафа(давальческий шкаф)  по требованию Заказчика</t>
  </si>
  <si>
    <t>СМР, предусматривает очистку , грунтовку , покраску/покрытие (при необходимости)  точки доступа, РРС, видеокамеры, телекоммуникационного шкафа  краской (в случае РРС и точки доступа красящий материал должен быть радиопрозрачный). Цвет согласовывается с заказчиком. Включая стоимость краски и всех материалов.</t>
  </si>
  <si>
    <t xml:space="preserve">Получение ТУ на электроснабжение. Позиция предусматривает обследование площадки под монтаж и определение возможности технологического присоединения, точки подключения, получение ТУ у Арендодателя и передачу его Заказчику для подписания, подписание ТУ  у Арендодателя (в срок до  5 дней), включая оплату услуг по получению  ТУ.  Компенсация  позиций  применяется по их оплате на основании подтверждающих документов (счетов, (платежных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 Выполнение работ   согласно  Постановления Правительства Российской Федерации от 27 декабря 2004 г. N 861 ( Правила технологического присоединения энергопринимающих устройств потребителей электрической энергии, объектов по производству электрической энергии, а также объектов электросетевого хозяйства, принадлежащих сетевым организациям и иным лицам, к электрическим сетям).   </t>
  </si>
  <si>
    <t>ПИР, СМР, прочие, не ограничиваясь перечисленным:  устройство, при необходимости, отверстия в стене с  заделкой (с установкой гильз),  устройство гнезд для подрозетников с восстановлением отделки стен, с учетом стоимости  материалов. Проверка. Организация и проведение оформления разрешительных документов, согласований , исполнительной документации.</t>
  </si>
  <si>
    <t>ПИР, СМР, прочие, не ограничиваясь перечисленным: Установка розетки (220В) на DIN-рейку с заземлением контактов, расключение, проверка, включая стоимость материалов и розетки. Организация и проведение оформления разрешительных документов, согласований , исполнительной документации.</t>
  </si>
  <si>
    <t>ПИР, СМР,  с учетом расходных и монтажных материалов, стоимости кабеля и трубы ПВХ.  Включает прокладку силового кабеля  по существующим конструкциям и измерения. Организация и проведение оформления разрешительных документов, согласований , исполнительной документации.</t>
  </si>
  <si>
    <t>ПИР, СМР, Прочие затраты, не ограничиваясь перечисленным: прокладка и монтаж кабеля по трубе/коробу/гофре/металлорукаве с устройством, при необходимости, отверстий в стенах с заделкой (с установкой гильз),  с учетом стоимости кабеля,  прочих материалов.  Проверка состояния изоляции кабеля до и после прокладки. Маркировка. Присоединение к зажимам жил и проводов. Измерения. Организация и проведение оформления разрешительных документов, согласований , исполнительной документации.</t>
  </si>
  <si>
    <t>ПИР, СМР, Прочие затраты, не ограничиваясь перечисленным: прокладка трубы/короба/гофры, прокладка и монтаж кабеля по трубе/коробу/гофре с устройством, при необходимости, отверстий в стенах  с заделкой (с установкой гильз), с учетом стоимости трубы/короба/гофры, кабеля,  прочих материалов. Проверка состояния изоляции кабеля до и после прокладки. Маркировка. Присоединение к зажимам жил и проводов. Измерения. Организация и проведение оформления разрешительных документов, согласований , исполнительной документации.</t>
  </si>
  <si>
    <t>ПИР, СМР, Прочие затраты, не ограничиваясь перечисленным: прокладка металлорукава, прокладка и монтаж кабеля по металлорукаву с устройством, при необходимости, отверстий в стенах  (с установкой гильз),  с заделкой,  с учетом стоимости металлорукава, кабеля,  прочих материалов. Проверка состояния изоляции кабеля до и после прокладки. Маркировка. Присоединение к зажимам жил и проводов. Измерения. Организация и проведение оформления разрешительных документов, согласований , исполнительной документации.</t>
  </si>
  <si>
    <t>ПИР, СМР, Прочие затраты, не ограничиваясь перечисленным: прокладка и монтаж кабеля скобами по стене, с устройством, при необходимости, отверстий в стенах  с заделкой, (с установкой гильз),  с учетом стоимости кабеля, прочих материалов. Проверка состояния изоляции кабеля до и после прокладки. Маркировка. Присоединение к зажимам жил и проводов. Измерения. Организация и проведение оформления разрешительных документов, согласований , исполнительной документации.</t>
  </si>
  <si>
    <t>ПИР, СМР, Прочие затраты, не ограничиваясь перечисленным: прокладка и монтаж кабеля по борозде с креплением скобами, с устройством и заделкой борозды с финишной отделкой, с устройством, при необходимости, отверстий в стенах  с заделкой (с установкой гильз),  с учетом стоимости кабеля, прочих материалов. Проверка состояния изоляции кабеля до и после прокладки. Маркировка. Присоединение к зажимам жил и проводов. Измерения. Организация и проведение оформления разрешительных документов, согласований , исполнительной документации.</t>
  </si>
  <si>
    <t>Применяется дополнительно к расценкам 5.32-5.37; 6.25-6.26; 6.77.1-6.77.3; 6.78-6.81; 6.104 и только в случае прокладки силового кабеля более 20/50 м</t>
  </si>
  <si>
    <t>ПИР, СМР: разработка грунта в траншее, отвозка лишнего грунта, доставка песка, устройство постели из песка, прокладка и монтаж кабеля (включая вывод кабеля на стену/опору, ввод кабеля в здание по существующему каналу с пробивкой и заделкой герметизации, внутриобъектовые работы), покрытие кабеля кирпичом/плитами, засыпка траншеи песком,  стоимость кабеля, прокладка и стоимость опознавательной ленты, оплата подключений к существующим сетям, согласования, оформление договоров аренды на период строительства, рекультивация земель. Проведение всех измерений. Организация и проведение оформления разрешительных документов, согласований , исполнительной документации.</t>
  </si>
  <si>
    <t>Применяется дополнительно к расценкам5.32-5.37; 6.25-6.26; 6.77.1-6.77.3; 6.78-6.81; 6.104 и только в случае прокладки силового кабеля более 20/50 м</t>
  </si>
  <si>
    <t>Прокладка и монтаж силового кабеля(СИП) ёмкостью до 2х16 мм²   по опорам/конструкциям/стенам, включая внутриобъектовую прокладку для различных подключений</t>
  </si>
  <si>
    <t>Прокладка и монтаж силового кабеля(СИП) ёмкостью до 4х16 мм²  по опорам/конструкциям/стенам, включая внутриобъектовую прокладку для различных подключений</t>
  </si>
  <si>
    <t>Прокладка и монтаж силового кабеля(СИП) ёмкостью до 4х35 мм²  по опорам/конструкциям/стенам, включая внутриобъектовую прокладку для различных подключений</t>
  </si>
  <si>
    <t>Прокладка и монтаж ПВ3 по опорам/конструкциям/стенам, включая внутриобъектовую прокладку для различных подключений</t>
  </si>
  <si>
    <t xml:space="preserve"> высотой   до  20  м ( типа СЦП,СЦ)</t>
  </si>
  <si>
    <t>Применяется дополнительно к расценке 7.18. Включает: ПИР, СМР, включая строительство контура заземления, организация  ГШЗ и ее соединение с контуром заземления, с учетом материалов. Проведение измерения сопротивления заземляющего устройства. Тип, конструктив  определяется на основании ТЗ, ПД.</t>
  </si>
  <si>
    <t>ПИР: Разработка проектной документации, Организация и проведение оформления разрешительных документов, согласований , исполнительной документации, (количество портов определяется по кабельному журналу)</t>
  </si>
  <si>
    <t>СМР, независимо от материалов поверхности, включая сопутствующие работы: подгонка длин, сборка и установка комплектующих, стоимость основных и крепежных материалов.</t>
  </si>
  <si>
    <t>СМР, независимо от материалов поверхности, включая сопутствующие работы: подгонка длин, стоимость основных и  крепежных материалов.</t>
  </si>
  <si>
    <t>СМР, демонтаж, включая сопутствующие работы ( погрузку, разгрузку, транспортировку).</t>
  </si>
  <si>
    <t>СМР, демонтаж, включая сопутствующие работы (погрузка, разгрузка, транспортировка).</t>
  </si>
  <si>
    <t>СМР, демонтаж, включая сопутствующие работы  (погрузку, разгрузку, транспортировку).</t>
  </si>
  <si>
    <t>8.3.1.1</t>
  </si>
  <si>
    <t>8.3.1.2</t>
  </si>
  <si>
    <t>8.3.1.3</t>
  </si>
  <si>
    <t>СМР, демонтаж и отключение информационной розетки, ( погрузку, разгрузку, транспортировку).</t>
  </si>
  <si>
    <t>8.4.8.1</t>
  </si>
  <si>
    <t>8.4.8.2</t>
  </si>
  <si>
    <t>8.4.8.3</t>
  </si>
  <si>
    <t>СМР, демонтаж и отключение розетки/выключателя, ( погрузку, разгрузку, транспортировку).</t>
  </si>
  <si>
    <t xml:space="preserve">СМР. Установка коммутатора  доступа, VoIP шлюза до 48 портов FXO/ FXS, платы расширения, коммутатора агрегации, оптического мультиплексора (4хЕ1, 2хFE), медиаконвертера, ИБП. СМР, ПНР, включая  монтаж SFP и стоимость материалов и кабеля, без учета стоимости оборудования. Монтаж оборудования   в существующую стойку (шкаф), подключение  электропитания от существующего источника питания; подключение к каналообразующему оборудованию, преднастройка/настройка.  </t>
  </si>
  <si>
    <t>СМР, демонтаж  ( погрузку, разгрузку, транспортировку).</t>
  </si>
  <si>
    <t>Разборка облицовки из плит и плиток, Облицовка поверхностей. Приготовление клея из сухой смеси. Заполнение швов. Очистка и промывка поверхности облицовки. С учетом стоимости материалов ( в т.ч плитки)</t>
  </si>
  <si>
    <t>СМР, включая и не ограничиваясь перечисленным: установка, монтаж информационной розетки в/на короб/кабель-канал (мини колонна), стоимость основных и крепежных материалов.</t>
  </si>
  <si>
    <t>СМР,  установка, монтаж патч-панели 48 порта /кросс-панели телекоммуникационный шкаф (стойку), включая стоимость основных и  крепежных материалов.</t>
  </si>
  <si>
    <t>СМР,  установка, монтаж патч-панели 24 портов/кросс-панели  в телекоммуникационный шкаф (стойку), включая стоимость основных и  крепежных материалов.</t>
  </si>
  <si>
    <t>Протяженность по работам, указанным в пп.5.5-5.7 учитывается  по профилю ГНБ/ГНП перехода;</t>
  </si>
  <si>
    <t>Строительство распределительных участков ВОЛС  (Расценки используются для строительства распределительных участков ВОЛС по технологии GPON в коттеджных посёлках)</t>
  </si>
  <si>
    <t>Строительство ЛКСС</t>
  </si>
  <si>
    <t>Домовая распределительная сеть (ДРС)</t>
  </si>
  <si>
    <t>Монтаж кабельных трасс</t>
  </si>
  <si>
    <t>Монтаж силового оборудования</t>
  </si>
  <si>
    <t>Монтаж оборудования, патч/кросс панелей</t>
  </si>
  <si>
    <t xml:space="preserve">ПИР, СМР, Прочие затраты, включая: установку муфт и кроссов, (включая стоимость оптического Дроп кабеля с раст.нагрузкой не менее 3кН, муфт, кроссов, сплиттеров , делителей,  кабельростов), 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прокладка по стене и существующей инфраструктуре, ввод кабеля в здание с пробивкой и заделкой отверстий при необходимости, монтаж  оптических кроссов, оконечивание кабеля с обеих сторон, проведение всех  измерений ВОК, монтаж сплиттеров, дроп муфт, ОРК, ОРШ (включая стоимость сплиттеров, делителей, ОРК, ОРШ), Организация и проведение оформления   разрешительных документов, согласований, в том числе согласование с УК и ТСЖ, исполнительной документации ( с указанием  на сторонних  опорах: высоты опоры, материал опоры, наличие подпоры и ее материал,  координаты GPS (системы WGS84), владелец: наименование организации и ИНН, маркировка опоры ).  Протяженность трассы  - длина прокладываемого кабеля до оптического кросса, с учетом нормативных технологических запасов.   </t>
  </si>
  <si>
    <t>Установка активного абонентского оборудования (ONT, Sip, IPTV, xDSL, Wi-Fi. За единицу, включает подключение кабеля в оборудование клиента) тестирование оборудование; активация сервисов; демонстрация услуг клиенту. Включено в стоимость организация оптической и/или медножильной линии по помещению абонента от оптической розетки  до места установки оборудования, включая стоимость кабеля,  кабель канала.</t>
  </si>
  <si>
    <t>Для определения количества построенных портов FTTB считается кол-во портов коммутаторов доступа, подключенных медным патч-кордами в ТШ к многопарному кабелю UTP построенной ДРС.</t>
  </si>
  <si>
    <t>Не применяется совместно с Работами пунктов 6.3; 6.5÷ 6.7; 6.21÷6.24</t>
  </si>
  <si>
    <t>Не применяется совместно с Работами пунктов с  6.5÷6.7; 6.9÷6.15; 6.21÷ 6.24</t>
  </si>
  <si>
    <t>Не применяется совместно с Работами пунктов с  6.5÷ 6.15; 6.21÷ 6.24</t>
  </si>
  <si>
    <t>Прокладка и монтаж ВОК в грунте, включая землеустроительное дело, топографо-геодезические работы, согласования</t>
  </si>
  <si>
    <t>Прокладка и монтаж ВОК в кабельной канализации, включая установку консолей в колодцах  (при необходимости), внутриобъектовые работы, монтаж кабельростов, стоек, оптических кроссов</t>
  </si>
  <si>
    <t>Прокладка и монтаж оптоволоконным Дроп кабелем (ВОК) по существующим опорам (трубостойкам, между зданиями)</t>
  </si>
  <si>
    <t xml:space="preserve">Применение расценки назначается  Заказчиком (для точечной проработки технического решения, в целях окупаемости проекта) применение однократно для одного объекта.  При удалённости объекта совместное  применение с позициями  п.4.1.7.01-4.1.10.0.  Необходимость применения отражается в заказе. Длина трассы не зависит от количества проектируемых линий по ней.  </t>
  </si>
  <si>
    <t>Прокладка и монтаж ВОК  по существующим опорам ЛЭП 10 -110 кВ, (трубостойкам, между зданиями), включая внутриобъектовые работы</t>
  </si>
  <si>
    <t>Прокладка и монтаж ВОК  по существующим опорам (трубостойкам, между зданиями), включая внутриобъектовые работы</t>
  </si>
  <si>
    <t>Демонтаж ВОК любой емкости из кабельной канализации, включая демонтаж внутри объекта (до кросса включительно):</t>
  </si>
  <si>
    <t>Демонтаж ВОК любой емкости с опор,  включая демонтаж внутри объекта (до кросса включительно):</t>
  </si>
  <si>
    <t>Демонтаж ВОК любой емкости из грунта ,  включая демонтаж внутри объекта (до кросса включительно)</t>
  </si>
  <si>
    <t>Не применяется совместно с п. 5.1; 5.8-5.14</t>
  </si>
  <si>
    <t>одинарная  деревянная  опора, пропитанная антисептиком  с приставкой жб</t>
  </si>
  <si>
    <t>одинарная  деревянная  опора, пропитанная антисептиком  с подпорой</t>
  </si>
  <si>
    <t>одинарная  деревянная  опора, пропитанная антисептиком  с подпорой и  приставкой  жб</t>
  </si>
  <si>
    <t>одинарная  деревянная  опора, пропитанная антисептиком  с  двумя подпорами</t>
  </si>
  <si>
    <t>одинарная  деревянная  опора, пропитанная антисептиком  с  двумя подпорами  и приставка жб/либо  тремя подпорами</t>
  </si>
  <si>
    <t>Монтаж климатического шкафа (Indoor) размером от (750х350х1500)</t>
  </si>
  <si>
    <t>Не применяется для сверления отверстий в железобетонных/бетонных  конструкциях перфоратором.</t>
  </si>
  <si>
    <t>Исключить стоимость основных материалов, при давальческой схеме взаимодействия</t>
  </si>
  <si>
    <t>Не применяется совместно с Работами раздела с 1÷2, по установке оборудования входящего в состав стоимости порта.</t>
  </si>
  <si>
    <t>Монтаж АТС, MSAN (без учета стоимости оборудования)</t>
  </si>
  <si>
    <t>По требованию Заказчика работ. Не применяется к наклейкам</t>
  </si>
  <si>
    <t>СМР, ПИР включая, не ограничиваясь перечисленным:  установку делителей, ответвителей, труб, коробов, кабель-каналов и др., с учетом стоимости всех материалов (включая стоимость коаксиального кабеля любого типа), прочие. Организация и проведение оформления разрешительных документов, согласований , исполнительной документации.</t>
  </si>
  <si>
    <t>СМР, ПИР включая, не ограничиваясь перечисленным:  установку делителей, ответвителей, с учетом стоимости всех материалов (включая стоимость коаксиального кабеля любого типа), прочие. Организация и проведение оформления разрешительных документов, согласований , исполнительной документации.</t>
  </si>
  <si>
    <t>Прокладка кабеля  для систем телеметрии типа  КИПЭВнг(А)-LS Nх2х0,6 (Спецкабель) (или аналог), с устройством инфраструктуры для прокладки кабеля.</t>
  </si>
  <si>
    <t>Прокладка кабеля  для систем телеметрии типа КПСВВнг(А)-LS (или аналог); прокладка кабеля  для реле УК-ВК типа КСРПнг(А)-FRHF(или аналог), с устройством инфраструктуры для прокладки кабеля, свыше 10 пар</t>
  </si>
  <si>
    <t>Прокладка кабеля  для систем телеметрии типа КПСВВнг(А)-LS (или аналог); прокладка кабеля  для реле УК-ВК типа КСРПнг(А)-FRHF(или аналог), с устройством инфраструктуры для прокладки кабеля, до 10 пар</t>
  </si>
  <si>
    <t xml:space="preserve"> Прокладка кабеля  для систем телеметрии типа КПСВВнг(А)-LS (или аналог); прокладка кабеля  для реле УК-ВК типа КСРПнг(А)-FRHF (или аналог), в готовой инфраструктуре до 10 пар</t>
  </si>
  <si>
    <t>Прокладка кабеля  для систем телеметрии типа КПСВВнг(А)-LS (или аналог); прокладка кабеля  для реле УК-ВК типа КСРПнг(А)-FRHF (или аналог), в готовой инфраструктуре свыше 10 пар</t>
  </si>
  <si>
    <t>Прокладка кабеля  для систем телеметрии типа  КИПЭВнг(А)-LS Nх2х0,6 (Спецкабель) (или аналог), в готовой  инфраструктуре</t>
  </si>
  <si>
    <t>Настройка пролета РРС (юстировка антенн)</t>
  </si>
  <si>
    <t xml:space="preserve"> для АМС высотой от 30 до 40 м</t>
  </si>
  <si>
    <t>Установка, монтаж, подключение  розеток RJ45, RJ12, RG11 (скрытый монтаж)</t>
  </si>
  <si>
    <t>СМР, Установка, монтаж розетки, выключателя в стену, независимо от материалов поверхности, включая и не ограничиваясь перечисленным: устройство  отверстия в стене с  заделкой,  устройство гнезд для подрозетников с восстановлением отделки стен, стоимость основных и  крепежных материалов.</t>
  </si>
  <si>
    <t>Расценка применяется единоразово в Заказе на удаленный объект строительства по согласованию с Заказчиком работ и  с предоставлением информации  о  месте нахождения Областного центра (Филиала), независимо от количества рейсов автотранспорта.</t>
  </si>
  <si>
    <t>Не применяется к разделу 1.  Применяется с 6.33, 6.34</t>
  </si>
  <si>
    <t xml:space="preserve"> высотой  до 22  м  (типа СК,СЦП)</t>
  </si>
  <si>
    <t>Строительство в Стандартной застройке и Новостройках (ДРС FTTb FE -2 пары на 1 ДХ от % проникновения, ДРС FTTb GE-4 пары на 1 ДХ под 100% проникновения ).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5.27÷5.28.
Строительство слаботочных стояков не производиться, при наличии подъездного слаботочного стояка (стояков) от Застройщика, заполненных суммарно менее 50 % и суммарной площадью более 100 см2. При отклонении от указанных параметров, проектирование и строительство слаботочных стояков производиться по отдельной расценке пункта 6.4.</t>
  </si>
  <si>
    <t>схема</t>
  </si>
  <si>
    <t>Данная форма приводится в обязательном порядке Участниками в формате "Excel" при подаче заявки без изменения и без добавления какой-либо информации.
Ценовое предложение в ячейке, выделенной желтым цветом (коэффициент снижения), определяется в ходе онлайн торгов. К работам применяется 100% скидки, к материалам 10%.</t>
  </si>
  <si>
    <t>4.1.1.0</t>
  </si>
  <si>
    <t>Проведение предпроектного обследования трассы и формирование акта выбора трассы</t>
  </si>
  <si>
    <t>Проведение обследования для выбора трассы, формирование АВТ по форме Клиента с заполнением всех полей и указанием срока строительства в рабочих днях</t>
  </si>
  <si>
    <t>4.1.2.1</t>
  </si>
  <si>
    <t>Оформление Технического плана объекта для регистрации в Ростреестре</t>
  </si>
  <si>
    <t>4.1.2.2</t>
  </si>
  <si>
    <t>Оформление охранной зоны объекта для регистрации объекта в Росреестре</t>
  </si>
  <si>
    <t>ПИР,СМР, с учётом стоимости кабеля и всех материалов для наружных и внутренних работ, (с учётом  технологических, монтажных запасов кабеля), в том числе сопутствующие и подготовительные работы и не ограничиваясь перечисленным: поиск колодцев, очистку от снега/земли, обратная засыпка, промывка, подготовка каналов канализации, и кабельных колодцев в необходимом объеме для прокладки кабеля,  установка консолей в колодцах  (при необходимости);  монтаж/перемонтаж муфт со сваркой волокон (включая стоимость муфт, из расчета 1 вновь монтируемая муфта на участке от  0  до 0,5 км трассы включительно, свыше одной муфты на участке от 0 до 0,5 км  трассы включительно , учитывается дополнительно п. 4.6); герметизация каналов; маркировка (бирки);  вывод кабеля из канализации на стену/опору;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внутриобъектовые работы: прокладка и монтаж кабеля по стене или по конструкциям с их установкой и стоимостью (кабельросты, трубы, короба, кабель-каналы и проч. протяженностью до 15 м. включительно); защита кабеля в опасных местах; монтаж оконечных устройств: оптических кроссов (включая стоимость)/муфт (включая стоимость), с креплением и оконечиванием кабеля, врезка в существующую муфту. Проведение  всех измерений ВОК, включая входной контроль кабеля. Организация и проведение оформления разрешительных документов, согласований  и исполнительной документации. Протяженность трассы  - длина прокладываемого кабеля до оптического кросса, с учетом нормативных технологических запасов.  Устройство кабельного ввода в здание в фундаментном основании от существующего колодца / Устройство кабельного вывода на стену/опору от существующего колодца, производиться по расценкам  5.27÷5.28.</t>
  </si>
  <si>
    <t xml:space="preserve">ПИР, СМР, с учётом стоимости кабеля  ( с учетом арматуры подвеса) и всех материалов  работ, в том числе и не ограничиваясь перечисленным: монтаж/перемонтаж муфт, (включая стоимость муфт и кронштейнов для их крепления, из расчета 1 вновь монтируемая муфта на участке от 0 до 0,5 км. трассы  включительно) , свыше одной муфты на участке от 0 до 0,5 км  трассы включительно , учитывается дополнительно п. 4.6) ; защиту кабеля в опасных местах (места перехода через дороги, пересечение с инженерными сетями, пересечение/параллельный пробег с ЛЭП,  и т. д.) ; организация воздушно-кабельных переходов с установкой трубостоек; вывод кабеля на стену; прокладка по стене в трубе с учётом её стоимости (длина трубы определяется проектом); монтаж оконечных устройств: оптических кроссов  (включая стоимость)/муфт (включая стоимость),  с креплением и оконечиванием кабеля, врезка в существующую муфту. Проведение  всех измерений ВОК, включая входной контроль кабеля. Организация и проведение оформления разрешительных документов, согласований  и исполнительной документации. Протяженность трассы  - длина прокладываемого кабеля до оптического кросса (оконечного устройства), с учетом нормативных технологических запасов.  (с указанием в ИД на сторонних опорах: высоту опоры, материал опоры, наличие подпоры и ее материал,  координаты GPS (системы WGS84), владелец: наименование организации и ИНН, маркировка опоры).  </t>
  </si>
  <si>
    <t>ПИР,СМР. СМР, с учётом стоимости кабеля и материалов для наружных и внутренних работ, в том числе и не ограничиваясь перечисленным: очистка, разборка  покрытий,  разработка/засыпка  траншеи, утилизация мусора, прокладка кабеля, опознавательной ленты, защита кабеля в опасных местах не требующих применения ГНБ  в соответствии с проектом (места перехода через дороги, пересечение с инженерными сетями, внутри объекта и т.д.); монтаж/перемонтаж  муфт  (включая стоимость муфт, из расчета 1 вновь монтируемая муфта на участке от 0 до 0,5 км. трассы включительно)  свыше одной муфты на участке от 0 до 0,5 км  трассы включительно , учитывается дополнительно п. 4.10  ; установка пикетных столбиков; устройство вывода и вывод кабеля на опору,  прокладка по стене/опоре в трубе с учётом её стоимости (длина трубы определяется проектом);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работы по восстановлению нарушенных покрытий, рекультивации земель,  благоустройству на ширину траншеи. Внутриобъектовые работы: монтаж кабельростов  (протяженностью до 15 м. включительно), кроссов с их стоимостью, оконечивание кабеля с обеих сторон. Проведение  всех измерений , включая входной контроль кабеля.  Оформление разрешительных документов, согласований, исполнительной документации.  Организация проведения и оформления  Топографо-геодезических работ7,  Охранных  зон линий связи9, Услуги по оформлению тех. плана для регистрации собственности10,  Услуги по оформлению прав8 , Земельное дело11. Компенсация затрат по услугам 7,8,9,10,11  производится по расценкам п.п.4.1.2- 4.1.6. Протяженность трассы  - длина прокладываемого кабеля до кросса, с учетом нормативных технологических запасов. Устройство кабельного вывода на стену, производиться по расценке 5.29.</t>
  </si>
  <si>
    <t>ПИР, СМР, включая: стоимость колодца ж/б  ККС-2, люка, нижней крышки, ж/б опорных колец, запорного устройства. Очистка, разборка покрытий, разработка грунта мех./руч. способом, гидроизоляция; засыпка (грунтом/песком), выравнивание и уплотнение грунта, вывоз грунта; вспомогательные материалы, включая транспортные издержки, восстановление зелёных зон, проезжей части и пешеходных дорожек на ширину котлована. Организация и проведение оформления разрешительных документов, согласований , исполнительной документации. Организация проведения и оформления  Топографо-геодезических работ7 (с нанесением на городской планшет исполнительной сьёмки),  Охранных  зон линий связи9, Услуги по оформлению пакета документов для регистрации собственности10,  Услуги по оформлению прав8 , Земельное дело11. Компенсация затрат по услугам 7,8,9,10,11  производится по расценкам п.п.4.1.2- 4.1.6</t>
  </si>
  <si>
    <t>ПИР, СМР, включая: стоимость колодца ж/б ККС-3, люка, нижней крышки, ж/б опорных колец, запорного устройства. Очистка, разборка покрытий, разработка грунта мех./руч. способом,, гидроизоляция; засыпка (грунтом/песком), выравнивание и уплотнение грунта, вывоз грунта; вспомогательные материалы, включая транспортные издержки, восстановление зелёных зон, проезжей части и пешеходных дорожек на ширину котлована.  Организация и проведение оформления разрешительных документов, согласований, исполнительной документации. Организация проведения и оформления  Топографо-геодезических работ7 (с нанесением на городской планшет исполнительной сьёмки),  Охранных  зон линий связи9, Услуги по оформлению пакета документов для регистрации собственности10,  Услуги по оформлению прав8 , Земельное дело11. Компенсация затрат по услугам 7,8,9,10,11  производится по расценкам п.п.4.1.2- 4.1.6</t>
  </si>
  <si>
    <t>6.8.1.6</t>
  </si>
  <si>
    <t>Прокладка внутриобъектового ВОК, дроп кабель (2 ОВ)</t>
  </si>
  <si>
    <t>ПИР, СМР,  с учетом  стоимости кабеля и материалов, кабель каналов/трубы/гофры; прокладки по стене; устройство отверстий в стенах, защиту кабеля в опасных местах, внутриобъектовые работ; монтажа кабель каналов/трубы/гофры, оконечивание кабеля, установка оконечных ОРК и сплиттеров (с учетом стоимости материалов),  проведение  всех измерений ВОК, включая входной контроль кабеля. Организация и проведение оформления разрешительных документов, согласований, исполнительной документации.</t>
  </si>
  <si>
    <t>Применимо совместно с 4.2 - 4.4.1.1. Установка оконечных устройств и разварка кабеля оценивается по отдельным расценкам.</t>
  </si>
  <si>
    <t>В случае бурения отверстий алмазной установкой применять совместно расценку 6.6</t>
  </si>
  <si>
    <t>ПИР, СМР, прочие, не ограничиваясь перечисленным: прокладка металлорукава, с устройством, при необходимости, отверстий (кроме алмазного бурения) в стенах с заделкой (с установкой гильз) герметизация стоп-огонь, с учетом стоимости металлорукава, прочих материалов.   Организация и проведение оформления разрешительных документов, согласований , исполнительной документации.</t>
  </si>
  <si>
    <t>Обновление программного обеспечения коммутатора/голосового шлюза и прочего оборудования, выполнение ПНР.</t>
  </si>
  <si>
    <t>ПИР, СМР, Прочие затраты, не ограничиваясь перечисленным: прокладка и монтаж кабеля по трубе/коробу/гофре от установленных ШАН и патч-панелей (стоимость патч-панели и ШАН не входит),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Организация и проведение оформления разрешительных документов, согласований, измерений, исполнительной документации.</t>
  </si>
  <si>
    <t>6.103.1</t>
  </si>
  <si>
    <t>6.103.2</t>
  </si>
  <si>
    <t>Преведение измерений цепи "фаза-нуль"</t>
  </si>
  <si>
    <t>Проведение измерений полного сопротивления цепи "фаза-нуль", проверка наличия цепи между заземлителями и заземленными элементами, прогрузка автомата, составление протокола, внесение в исполнительную документацию</t>
  </si>
  <si>
    <t>Компенсация затрат на проведение измерений электролабораторией</t>
  </si>
  <si>
    <t>Комплекс работ и испытаний по проверке состояния электрооборудования и электрических сетей сертифицированной в Ростехнадзоре лабораторией с оформлением протоколов. (Применение по требованию Заказчика)</t>
  </si>
  <si>
    <t>Компенсация стоимости затрат на основании  подтверждающих документов</t>
  </si>
  <si>
    <t>ПИР, СМР. Применяется при необходимости монтажа ЩРЗ/ ЩГ/ЩК с автоматами. С учетом стоимости оборудования и материалов.  Включает установку автоматов, прокладку силового кабеля длиной 20 м и кабеля заземления 20м, установку ЩРЗ, подключение, измерения, стоимость оборудования ЩРЗ/Щ/ ЩК с автоматами и прочих материалов для подключения. Организация и проведение оформления разрешительных документов, согласований , исполнительной документации.</t>
  </si>
  <si>
    <t>На основании проектного решения (ТЗ) применять понижающий коэффициент к расценке  (если не выполняется  полный комплекс работ)</t>
  </si>
  <si>
    <t>ПИР, СМР: с учетом стоимости материалов и счетчика.</t>
  </si>
  <si>
    <t>Проведение измерений сопротивления изоляции электрических кабелей и сопротивление переходных контактов связей с заземлителями</t>
  </si>
  <si>
    <t>Оплата за манипулятор и организацию "заставки" для проведения работ автовышки (мигающая стрелка, знаки, конуса, машина сопровождения и т.д.), оплата производится за одну смену по факту выполнения работ. Позиция применяется только для необслуживаемых высотных сооружений.</t>
  </si>
  <si>
    <t>СМР, проверка целостности каждой пары в линиях, определение обрывов, коротких замыканий и неправильно скрученных жил, соответствие стандартам категории 5е, 6e, с учетом сопутствующих работ измерительными приборами, составление отчета измерений и сертификации. Внесение данных в исполнительную документацию.</t>
  </si>
  <si>
    <t>8.7.12</t>
  </si>
  <si>
    <t>Подготовка исполнительной документации</t>
  </si>
  <si>
    <t>руб.</t>
  </si>
  <si>
    <t>Стоимость определяется на основании удельной составляющей ПИР набора выполненных и сдаваемых работ</t>
  </si>
  <si>
    <t>.</t>
  </si>
  <si>
    <t>ПИР, СМР, Прочие затраты в составе: очистка, разборка  покрытий,  разработка/засыпка  траншеи, утилизация мусора,  прокладка опознавательной ленты, прокладка кабеля, монтаж  муфт и кроссов со сваркой волокон, монтаж смотровых камер, (включая стоимость оптического кабеля и муфт, кроссов, стоек и кабельростов, смотровых камер), защита кабеля в опасных местах не требующих применения ГНБ (места перехода через дороги, пересечение с инженерными сетями, внутри объекта и т.д.), установка пикетных столбиков; устройство вывода на стену/опору, вывод кабеля на стену/опору; прокладка по стене и существующей инфраструктуре; устройство ввода, ввод кабеля в здание по существующему каналу, внутриобъектовые работы, монтаж кабельростов протяженностью до 15 м. включительно, оптических кроссов ,  оконечивание кабеля с обеих сторон, включая работы по восстановлению  асфальтобетонных покрытий проезжей части, тротуаров и работ по благоустройству на ширину траншеи, проведение  всех измерений ВОК, включая входной контроль кабеля, монтаж сплиттеров, ОРК, ОРШ (включая стоимость сплиттеров, дроп муфт, ОРК, ОРШ и пр.), оформление разрешительных документов, согласований , исполнительной документации, в том числе согласование с УК и ТСЖ.  Организация и проведение оформления  Топографо-геодезических работ7,  Охранных  зон линий связи9, Услуги по оформлению пакета документов для регистрации собственности10,  Услуги по оформлению прав8 , Земельное дело11. Компенсация за услуги 7,8,9,10,11  производится по расценкам п.п.4.1.2-4.1.6.  Протяженность трассы  - длина прокладываемого кабеля до оптического кросса, с учетом нормативных технологических запасов.</t>
  </si>
  <si>
    <t>Топографо-геодезические работы, включая и не ограничиваясь: создание опорных геодезических, межевых сетей для целей проведения инженерных изысканий, инвентаризации и межевания земель, кадастровых съемок, кадастровых планов территории, подготовка КИС со штампом/письмом архитектуры/администрации города, топографических съемок и иных работ; топографические съемки в масштабах 1:500, 1:2000, 1:5000;  съемку подземных и наземных сооружений (инженерных коммуникаций).Компенсация  позиций  применяется по их оплате на основании подтверждающих документов (счетов, платежных поручений, договоров)</t>
  </si>
  <si>
    <t>Организация проведения сопутствующих работ, нанесение красных линий, оформление Технического плана объекта и формирование пакета документов для постановки объекта на кадастровый учет и внесения сведений в ЕГРН в объеме необходимом для положительной регистрации в росреестре. Компенсация  позиций  применяется по их оплате на основании подтверждающих документов (счетов, платежных поручений, договоров), включает визирование актов и прочей документации.</t>
  </si>
  <si>
    <t>Включает оплату всех счетов, визирование актов и прочей документации. Затраты компенсируются в рамках данного пункта по действующим тарифам владельцев ЛКС, и других собственников сторонней инфраструктуры, но не превышая 100 т.р. Компенсация  позиций  применяется по их оплате на основании подтверждающих документов (счетов, 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 Геологическое заключение, отчет геологических изысканий/технический отчет ( текстовая и графическая часть)  в бумажном и электронном виде (в формате dwg).</t>
  </si>
  <si>
    <t>Применение расценки возможно совместно с Работами пунктов с   3.1÷ 3.3; 4.2÷4.4.1;  4.7÷ 4.9; 5.0.1÷ 5.3, 5.5-5.16; 5.24; 5.25, 5.27-5.28; 5.32; 5.33; 5.34 5.36, 5.37, 6.116, 6.95, 8.7.12   по согласованию с Заказчиком работ на основании подтверждающих документов</t>
  </si>
  <si>
    <t>применяется исключительно для РФ Камчатский, Хабаровский (ЧАО), Томский (Стрежевой), Сахалинский(Курильские острова), Магаданский, Ямало-Ненецкий автономный округ, Мурманский (для ПО с других регионов)  По согласованию Заказчиком работ /либо в одном заказе с учетом  пула выданных работ.</t>
  </si>
  <si>
    <t>ВОК ёмкостью более  от 8 до 16 волокон включительно</t>
  </si>
  <si>
    <t>ВОК ёмкостью более  64 волокон до 96 включительно</t>
  </si>
  <si>
    <t>камер, монтаж/ перемонтаж  муфт со сваркой волокон (включая стоимость смотровых камер, муфт,  из расчета 1 вновь монтируемая муфта на участке от 0 до 0,5 км трассы  включительно) свыше одной муфты на участке от 0 до 0,5 км  трассы включительно , учитывается дополнительно п. 4.6); установка пикетных столбиков; устройство вывода и вывод кабеля на опору,  прокладка по стене/опоре в трубе с учётом её стоимости (длина трубы определяется проектом);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работы по восстановлению нарушенных земельных покрытий, рекультивации земель,  благоустройству на ширину траншеи . Внутриобъектовые работы: прокладка и монтаж кабеля по стене или по конструкциям с их установкой и стоимостью (кабельросты, трубы, короба, кабель-каналы и проч. протяженностью до 15 м. включительно), монтаж оконечных устройств: оптических кроссов (включая стоимость)/муфт (включая стоимость), с креплением и оконечиванием кабеля, врезка в существующую муфту. Проведение  всех измерений ВОК, включая входной контроль кабеля. Оформление разрешительных документов, согласований, исполнительной документации.  Организация проведения и оформления  Топографо-геодезических работ7,  Охранных  зон линий связи9, Услуги по оформлению пакета документов для регистрации собственности10,  Услуги по оформлению прав8 , Земельное дело11. Компенсация затрат по услугам 7,8,9,10,11  производится по расценкам п.п.4.1.2- 4.1.6.  Протяженность трассы  - длина прокладываемого кабеля до оптического кросса, с учетом нормативных технологических запасов. Устройство кабельного вывода на стену, производиться по расценке 5.29.</t>
  </si>
  <si>
    <t>ПИР, СМР,  с учётом стоимости кабеля и всех материалов для наружных и внутренних работ, (с учетом  технологических, монтажных запасов кабеля), в том числе сопутствующие и подготовительные работы и не ограничиваясь перечисленным:  поиск колодцев, очистку от снега/земли,  очистка, промывка, подготовка каналов канализации, установка консолей в колодцах  (при необходимости). Монтаж/перемонтаж муфт (включая стоимость муфт, из расчета 1 вновь монтируемая муфта на 0,5 км. трассы включительно)  свыше одной муфты на участке от 0 до 0,5 км  трассы включительно , учитывается дополнительно п. 4.10  ; герметизация каналов; маркировка (бирки); вывод кабеля на стену/опору; прокладку по стене/опоре в трубе с учетом ее стоимости (длина трубы определяется проектом);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защита кабеля в опасных местах, монтаж кабельростов (протяженностью до 15 м. включительно), кроссов с их стоимостью, оконечивание кабеля с обеих сторон. Проведение  всех измерений , включая входной контроль кабеля. Организация и проведение оформления разрешительных документов, согласований и исполнительной документации. Протяженность трассы  - длина прокладываемого кабеля до кросса, с учетом нормативных технологических запасов. Устройство кабельного ввода в здание в фундаментном основании от существующего колодца, Устройство кабельного вывода на стену/опору от существующего колодца, производиться по расценкам  5.27÷5.28.</t>
  </si>
  <si>
    <t>Прокладка и монтаж медного кабеля  всех типов по опорам,  включая внутриобъектовые работы</t>
  </si>
  <si>
    <t>ПИР, СМР, с учётом стоимости кабеля ( в т.ч. арматуры подвеса) и материалов, не ограничиваясь перечисленным: установка/перемонтаж муфт, (включая стоимость муфт, из расчета 1 вновь монтируемая муфта на участке от 0 до 0,5 км. трассы включительно   свыше одной муфты на участке от 0 до 0,5 км  трассы включительно , учитывается дополнительно п. 4.10 ; установка/перемонтаж ЯКГ, (включая стоимость ЯКГ), устройство молниеотвода/заземления опоры связи (включая стоимость молниеотвода/заземления), установка/перемонтаж кабельной площадки, (включая стоимость кабельной площадки), 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вывод кабеля на стену; прокладка по стене; ввод кабеля в здание с пробивкой и заделкой технологических отверстий при необходимости. Внутриобъектовые работы: монтаж кабельростов  (протяженностью до 15 м. включительно), кроссов с их стоимостью; оконечивание кабеля с обеих сторон. Проведение  всех измерений , включая входной контроль кабеля. Организация и проведение оформления разрешительных документов, согласований  и исполнительной документации  ( с указанием  на сторонних  опорах: высоту опоры, материал опоры, наличие подпоры и ее материал,  координаты GPS (системы WGS84), владелец: наименование организации и ИНН, маркировка опоры ).  Протяженность трассы  - длина прокладываемого кабеля до кросса, с учетом нормативных технологических запасов.</t>
  </si>
  <si>
    <t>ПИР, СМР, Работы по монтажу муфты прямой/разветвительной на медном кабеле, в том числе и не ограничиваясь перечисленным: соединение и герметизация по технологиям 3М или ТайкоРайхем,  измерения и прозвонка кабеля во время монтажа, комплекс всех измерений смонтированных пар, включая стоимость основных и вспомогательных материалов. Организация и проведение оформления разрешительных документов, согласований  и исполнительной документации.</t>
  </si>
  <si>
    <t>Применяется  на существующих кабельных линиях, при переключении, восстановлении.  Применимо совместно с расценками пп. 4.7.÷ 4.9, при монтаже более 1  муфты на 0,5 км. строящейся трассы.</t>
  </si>
  <si>
    <t>Кронирование, спил (в т.ч . санитарная обрезка)  деревьев</t>
  </si>
  <si>
    <t>Работы  по установке  автовышки, обрезка кроны дерева (спил ветвей), сбор срезанных ветвей(стволов), выкорчевывание, утилизация. С учетом стоимости работы автовышки.</t>
  </si>
  <si>
    <t>Расценка применяется, на основании письменного обременения, в рамках получения  ТУ,  с обязательным  согласованием от Заказчика, до момента подписания Заказа.</t>
  </si>
  <si>
    <t>Строительство одноканальной кабельной  канализации из полиэтиленовых труб Д не менее 63 мм.</t>
  </si>
  <si>
    <t>Строительство 2-х канальной кабельной  канализации из полиэтиленовых труб Д не менее 63мм.</t>
  </si>
  <si>
    <t>ПИР, СМР весь комплекс работ, включая стоимость строительных материалов и других необходимых расходных материалов  и комплектующих, транспортные издержки; Разбивка и отрывка входного и приёмного котлованов, засыпки(грунтом/песком),  выравнивание и уплотнение грунта, без учета восстановления покрытия; Устройство переходов подземных методом ГНБ / ГНП.  Организации работ  по устройству  защитных кожухов, футляров   рассматривается  в отдельном порядке. Организация проведения и оформления  Топографо-геодезических работ7 (с нанесением на городской планшет исполнительной сьёмки),  Охранных  зон линий связи9, Услуги по оформлению пакета документов для регистрации собственности10,  Услуги по оформлению прав8 , Земельное дело11. Компенсация затрат по услугам 7,8,9,10,11  производится по расценкам п.п.4.1.2- 4.1.6.</t>
  </si>
  <si>
    <t>ПИР, СМР весь комплекс работ, включая стоимость строительных материалов и других необходимых расходных материалов  и комплектующих, транспортные издержки; разбивка и отрывка входного и приёмного котлованов, засыпки(грунтом/песком),  выравнивание и уплотнение грунта, без учета восстановления покрытия; Устройство переходов подземных методом ГНБ / ГНП.   Организации работ  по устройству  защитных кожухов, футляров   рассматривается  в отдельном порядке. Организация проведения и оформления  Топографо-геодезических работ7 (с нанесением на городской планшет исполнительной сьёмки),  Охранных  зон линий связи9, Услуги по оформлению пакета документов для регистрации собственности10,  Услуги по оформлению прав8 , Земельное дело11. Компенсация затрат по услугам 7,8,9,10,11  производится по расценкам п.п.4.1.2- 4.1.6.</t>
  </si>
  <si>
    <t>ПИР, СМР, включая: стоимость колодца ж/б  ККС-1, люка, нижней крышки, ж/б опорных колец, запорного устройства. Очистка, разборка покрытий , разработка грунта мех./руч. способом, гидроизоляция; засыпка (грунтом/песком), выравнивание и уплотнение грунта, вывоз грунта,  вспомогательные материалы, включая транспортные издержки, восстановление зелёных зон, проезжей части и пешеходных дорожек на ширину котлована ;. Оформление разрешительных документов и исполнительной документации. Организация и проведение оформления разрешительных документов, согласований , исполнительной документации. Организация проведения и оформления  Топографо-геодезических работ7 (с нанесением на городской планшет исполнительной сьёмки),  Охранных  зон линий связи9, Услуги по оформлению пакета документов для регистрации собственности10,  Услуги по оформлению прав8 , Земельное дело11. Компенсация затрат по услугам 7,8,9,10,11  производится по расценкам п.п.4.1.2- 4.1.6</t>
  </si>
  <si>
    <t>ПИР, СМР, включая: стоимость колодца ж/б  ККС-4, люка, нижней крышки, ж/б опорных колец, запорного устройства. Очистка, разборка покрытий,  разработка грунта мех./руч. способом, гидроизоляция; засыпка (грунтом/песком), выравнивание и уплотнение грунта, вывоз грунта; вспомогательные материалы, включая транспортные издержки, восстановление зелёных зон, проезжей части и пешеходных дорожек на ширину котлована.  Организация и проведение оформления разрешительных документов, согласований, исполнительной документации. Организация проведения и оформления  Топографо-геодезических работ7 (с нанесением на городской планшет исполнительной сьёмки),  Охранных  зон линий связи9, Услуги по оформлению пакета документов для регистрации собственности10,  Услуги по оформлению прав8 , Земельное дело11. Компенсация затрат по услугам 7,8,9,10,11  производится по расценкам п.п.4.1.2- 4.1.6</t>
  </si>
  <si>
    <t>ПИР, СМР, включая: стоимость колодца ж/б  ККС-5, люка, нижней крышки, ж/б опорных колец, запорного устройства. Очистка, разборка покрытий ,разработка грунта мех./руч. способом, гидроизоляция; засыпка (грунтом/песком), выравнивание и уплотнение грунта, вывоз грунта; вспомогательные материалы, включая транспортные издержки, восстановление зелёных зон, проезжей части и пешеходных дорожек на ширину котлована.  Организация и проведение оформления разрешительных документов, согласований, исполнительной документации. Организация проведения и оформления  Топографо-геодезических работ7 (с нанесением на городской планшет исполнительной сьёмки),  Охранных  зон линий связи9, Услуги по оформлению пакета документов для регистрации собственности10,  Услуги по оформлению прав8 , Земельное дело11. Компенсация затрат по услугам 7,8,9,10,11  производится по расценкам п.п.4.1.2- 4.1.6</t>
  </si>
  <si>
    <t xml:space="preserve"> Установка  опор разных видов.</t>
  </si>
  <si>
    <t>ПИР, СМР, включая и не ограничиваясь: стоимость опоры, приставок, подпор, укосин, вспомогательных материалов, доставки и развозки по трассе монтажа; работа бурильно-крановой машины по установке опор длиной до 11,5 метров, работ по переподвесу существующих кабельных линий на новую. Организация и проведение оформления разрешительных документов, согласований , исполнительной документации в соответствии требований Заказчика. Организация проведения и оформления  Топографо-геодезических работ7,  Охранных  зон линий связи9, Услуги по оформлению пакета документов для регистрации собственности10,  Услуги по оформлению прав8 , Земельное дело11. Компенсация затрат по услугам 7,8,9,10,11  производится по расценкам п.п.4.1.2- 4.1.6.</t>
  </si>
  <si>
    <t>ПИР,  СМР, прочие затраты, не ограничиваясь перечисленным: включая стоимость основных материалов, доставку, подготовку заготовки,  земельные работы по раскопке и засыпке ямы с послойным трамбованием грунта, бетонирование, установку дополнительной ригели, замена ростверки.  Организация и проведение оформления разрешительных документов, согласований , исполнительной документации.  Организация проведения и оформления  Топографо-геодезических работ7 (с нанесением на городской планшет исполнительной сьёмки),  Охранных  зон линий связи9, Услуги по оформлению пакета документов для регистрации собственности10,  Услуги по оформлению прав8 , Земельное дело11. Компенсация затрат по услугам 7,8,9,10,11  производится по расценкам п.п.4.1.2- 4.1.6.</t>
  </si>
  <si>
    <t>ПИР, СМР, включая стоимость материалов ( полиэтиленовые трубы диаметром не менее 63 мм, комплектующие), организацию вывода из кабельного колодца, герметизация, восстановление газонного покрытия. Организация проведения и оформления  Топографо-геодезических работ7 (с нанесением на городской планшет исполнительной сьёмки),  Охранных  зон линий связи9, Услуги по оформлению пакета документов для регистрации собственности10,  Услуги по оформлению прав8 , Земельное дело11. Компенсация затрат по услугам 7,8,9,10,11  производится по расценкам п.п.4.1.2- 4.1.6.</t>
  </si>
  <si>
    <t>Установка и монтаж сплиттера, расключение, включая стоимость сплиттера 1*8</t>
  </si>
  <si>
    <t>ПИР, СМР сплиттера (1 или 2 каскада) с учетом  стоимости монтажа, расключения, вспомогательных и основных материалов  (включая стоимость сплиттера).  Организация и проведение оформления разрешительных документов, согласований , исполнительной документации.</t>
  </si>
  <si>
    <t>Установка и монтаж сплиттера, расключение, включая стоимость сплиттера 1*32</t>
  </si>
  <si>
    <t>Установка трубы /гофры ПВХ  по конструкциям  диаметром  до 25 мм</t>
  </si>
  <si>
    <t>ПИР, СМР, включая стоимость материалов (трубы, гофры), крепежа, сопутствующих работ, пробивки отверстий (кроме алмазного бурения) в стенах и перекрытиях, установка гильз при необходимости, герметизация стоп-огонь.  Организация и проведение оформления разрешительных документов, согласований , исполнительной документации.</t>
  </si>
  <si>
    <t>Установка трубы /гофры ПВХ  по конструкциям диаметром  до 63 мм</t>
  </si>
  <si>
    <t>Установка трубы /гофры ПВХ  по конструкциям  диаметром  более  63  мм</t>
  </si>
  <si>
    <t>Установка  кабель- каналов, коробов ПВХ по конструкциям размером до 25х30 мм</t>
  </si>
  <si>
    <t>ПИР, СМР, включая стоимость материалов короба, крепежа, сопутствующих работ, пробивки отверстий (кроме алмазного бурения) в стенах и перекрытиях, герметизация стоп-огонь.  Организация и проведение оформления разрешительных документов, согласований , исполнительной документации.</t>
  </si>
  <si>
    <t>Установка  кабель каналов, коробов ПВХ по конструкциям размером до 60х 60 мм</t>
  </si>
  <si>
    <t>Установка кабель каналов, коробов ПВХ по конструкциям размером более 60 х60 мм</t>
  </si>
  <si>
    <t>Прокладка и монтаж кабельных ( в т.ч.  перфорированных, металлических) лотков до 400 мм, со всеми комплектующими (крышка, заглушки, повороты, соединительные элементы и прочее)</t>
  </si>
  <si>
    <t>Монтаж кабельных лотков потолочного/настенного типа, включая работы по установке узлов крепления, фурнитуры, поворотных элементов, сопутствующих работ, пробивка отверстий (кроме алмазного бурения) в стенах и перекрытиях, заземления (при необходимости), стоимость основных и  крепежных материалов.  Организация и проведение оформления разрешительных документов, согласований , исполнительной документации.</t>
  </si>
  <si>
    <t>СМР, Прочие затраты: монтаж/замена патч-корда, в том числе для переключения  узлов FTTB с двухволоконной на одноволоконную схему организации связи:  с заменой (при необходимости) SFP модуля, работающего по двухволоконной схеме, на SFP модуль, работающий по одноволоконной схеме, с учетом стоимости патч-кордов и расходных материалов (состав для обработки разъемов, баллончик со сжатым воздухом и проч.), без учета стоимости SFP модуля, прочие расходы (включая транспортные). Организация и проведение оформления разрешительных документов, согласований , исполнительной документации. Применяется при длине патч-корда от 10 м до 50 м</t>
  </si>
  <si>
    <t>ПИР, СМР, Прочие затраты, при этом включено:  монтаж шкафа, подключение к электропитанию и заземлению, стоимость и монтаж ЩРУН (щиток учетно-распределительный), стоимость и установка узлов учета электрической энергии, автоматического выключателя, розетки,  стоимость и прокладка силового кабеля (длиной до 20м), кабеля заземления (длиной до 20м), стоимость шкафа/стойки и монтажных материалов, включая органайзер, патч-панель, стоимость  доставки.  Организация и проведение оформления разрешительных документов, согласований , исполнительной документации. Прокладка кабелей свыше 20 м определяется по расценкам  п. 6.6.108-6.118, 6.122.</t>
  </si>
  <si>
    <t>Монтаж телекоммуникационного  шкафа 19", телекоммуникационной стойки 19" любой ёмкости</t>
  </si>
  <si>
    <t>ПИР, СМР, Прочие затраты, при этом включено:  монтаж шкафа, подключение к электропитанию и заземлению, электромонтажные работы (подключение к электропитанию и заземлению, при необходимости),  стоимость  и прокладка силового кабеля (длиной до 20м), кабеля заземления (длиной до 20м), автоматического выключателя (при необходимости), розетки, стоимость монтажных материалов.  Не включено:  стоимость укомплектованного шкафа,  монтаж и стоимость активного оборудования.  Организация и проведение оформления разрешительных документов, согласований , исполнительной документации.   Прокладка кабеля свыше 20 м определяется по расценкам  п. 6.6.108-6.118, 6.122.</t>
  </si>
  <si>
    <t xml:space="preserve">ПИР, СМР. Установка коммутатора  доступа, VoIP шлюза до 72 портов FXO/ FXS, ОРШ, платы расширения, OLT,  коммутатора агрегации, оптического мультиплексора (4хЕ1, 2хFE), медиаконвертера, конвертера УСПД телеметрии свыше 8 портов;  пассивного CWDM (Mux, Demux, Odn); оборудование стоечного исполнения: ИБП, HDSL модем, ADSL модем, ONT , L3 СРЕ, оборудование Wi-Fi и пр. СМР, ПНР (организация удаленного доступа на оборудовании), включая  монтаж SFP и стоимость материалов и кабеля, без учета стоимости оборудования. Монтаж оборудования   в существующую стойку (шкаф), подключение  электропитания от существующего источника питания;  подключение к каналообразующему оборудованию (включая прокладку и стоимость патчкорда).  Организация и проведение оформления разрешительных документов, согласований , исполнительной документации.   </t>
  </si>
  <si>
    <t xml:space="preserve"> СМР. Установка  коммутатора  доступа до 24 портов/ СПВ-конвертера и патч-панели до 24 портов, блока розеток,  в существующий шкаф,  включая монтаж SFP и стоимость материалов и кабеля, без учета стоимости оборудования, подключение  электропитания от существующего источника питания;  подключение к сети передачи данных (включая прокладку и стоимость патч-корда). Организация и проведение оформления разрешительных документов, согласований , исполнительной документации.   </t>
  </si>
  <si>
    <t>ПИР, СМР, Прочие затраты, не ограничиваясь перечисленным: прокладка и монтаж кабеля по стене/ существующим конструкциям (трубе/коробу/кабель-каналу) от установленного ШАН/КРТ на этаже до абонентской розетки в ДХ, с учётом стоимости разделки, устройством отверстий в стенах (с установкой гильз), заделкой, с учётом стоимости кабеля, розетки RJ, прочих материалов. Организация и проведение оформления разрешительных документов, согласований , измерений, исполнительной документации.</t>
  </si>
  <si>
    <t>ПИР, СМР, Прочие затраты, не ограничиваясь перечисленным: монтаж конструкций (трубы/короба/кабель-канала ) по всей длине, прокладка и монтаж кабеля от установленного ШАН/КРТ (стоимость патч-панели и ШАН не входит) на этаже до абонентской розетки в ДХ, с учётом стоимости разделки, устройством отверстий в стенах (с установкой гильз), заделкой, с учётом стоимости трубы/короба/кабель-канала, кабеля, розетки RJ, прочих материалов. Организация и проведение оформления разрешительных документов, согласований , измерений, исполнительной документации.</t>
  </si>
  <si>
    <t>ПИР, СМР, Прочие затраты, не ограничиваясь перечисленным: прокладка и монтаж кабеля от установленного ШАН/КРТ (стоимость патч-панели и ШАН не входит) на этаже до абонентской розетки в ДХ, с учётом стоимости устройства и заделки борозды, восстановления поверхности, разделки, устройством отверстий в стенах (с установкой гильз), кабеля, гофрированной трубы, розетки RJ, прочих материалов. Организация и проведение оформления разрешительных документов, согласований , измерений, исполнительной документации.</t>
  </si>
  <si>
    <t>ПИР, СМР, Прочие затраты, не ограничиваясь перечисленным: прокладка и монтаж кабеля по стене/ существующим конструкциям (трубе/коробу/кабель-каналу) от установленного разветвителя КТВ (стоимость разветвителя не входит) на этаже до абонентской  розетки в ДХ или вновь устанавливаемого разъема F-типа, с учётом стоимости разделки, устройством отверстий в стенах (с установкой гильз), заделкой, с учётом стоимости кабеля, абонентской розетки/разъемов F-типа, прочих материалов. Организация и проведение оформления разрешительных документов, согласований , измерений, исполнительной документации.</t>
  </si>
  <si>
    <t>Устройство абонентской линии КТВ в Домохозяйство (ДХ) кабелем типа RG-59/6 (или аналог) с установкой конструкций (трубы/короба/кабель-канала),  с оконечиванием разъемами F - типа/выводом на абонентскую розетку, включая запас 5 м в ДХ.</t>
  </si>
  <si>
    <t>ПИР, СМР, Прочие затраты, не ограничиваясь перечисленным: монтаж конструкций (трубы/короба/кабель-канала), прокладка и монтаж кабеля от установленного разветвителя КТВ (стоимость разветвителя не входит) на этаже до абонентской  розетки в ДХ или вновь устанавливаемого разъема F-типа, с учётом стоимости разделки, с устройством отверстий в стенах (с установкой гильз) заделкой, с учётом стоимости трубы/короба/кабель-канала, кабеля,  абонентской розетки/разъемов F-типа, прочих материалов. Организация и проведение оформления разрешительных документов, согласований , измерений, исполнительной документации.</t>
  </si>
  <si>
    <t>ПИР, СМР, Прочие затраты, не ограничиваясь перечисленным: прокладка и монтаж кабеля от установленного разветвителя КТВ (стоимость разветвителя не входит) на этаже до абонентской  розетки в ДХ или вновь устанавливаемого разъема F-типа,  с учётом стоимости устройства и заделки борозды, восстановления поверхности, разделки, с устройством отверстий в стенах (с установкой гильз) заделкой, с учётом стоимости гофрированной трубы, кабеля,  абонентской розетки/разъемов F-типа, прочих материалов. Организация и проведение оформления разрешительных документов, согласований , измерений, исполнительной документации.</t>
  </si>
  <si>
    <t>ПИР, СМР, Прочие затраты, не ограничиваясь перечисленным: прокладка и монтаж кабеля по стене (в т.ч. по фасаду) от установленных ШАН и патч-панелей (стоимость патч-панели и ШАН не входит), с учетом стоимости разделки, устройством отверстий в стенах (с установкой гильз), заделкой, с учетом стоимости кабеля, коннектора/розетки RJ, прочих материалов. Организация и проведение оформления разрешительных документов, согласований , измерений, исполнительной документации.</t>
  </si>
  <si>
    <t>Устройство линии кабелем типа UTP/FTP Cat 5е (до 4 пар)  по стене с устройством и заделкой борозды с креплением  скобами (скрытая проводка) с оконцовкой коннектором типа RJ или розеткой типа RJ</t>
  </si>
  <si>
    <t>ПИР, СМР, Прочие затраты, не ограничиваясь перечисленным: прокладка и монтаж кабеля по борозде скобами с устройством и заделкой борозды с финишной отделкой от установленных ШАН и патч-панелей (стоимость патч-панели и ШАН не входит),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Организация и проведение оформления разрешительных документов, согласований , измерений, исполнительной документации.</t>
  </si>
  <si>
    <t>Устройство линии кабелем типа UTP/FTP Cat 5е (до 4 пар)  по установленным конструкциям (труба/канал/гофра) с оконцовкой коннектором типа RJ или розеткой типа RJ</t>
  </si>
  <si>
    <t>Устройство линии кабелем типа UTP/FTP Cat 5е (до 4 пар)  по конструкциям (труба/короб/гофра) с их установкой, с оконцовкой коннектором типа RJ или розеткой типа RJ</t>
  </si>
  <si>
    <t>ПИР, СМР, Прочие затраты, не ограничиваясь перечисленным: прокладка трубы/короба/гофры, прокладка и монтаж кабеля по трубе/коробу/гофре от установленных ШАН и патч-панелей (стоимость патч-панели и ШАН не входит), с учетом стоимости разделки, с устройством, при необходимости, отверстий в стенах с заделкой (с установкой гильз), с учетом стоимости трубы/короба, гофры, кабеля, коннектора/розетки RJ, прочих материалов.  Организация и проведение оформления разрешительных документов, согласований , измерений, исполнительной документации.</t>
  </si>
  <si>
    <t>Устройство линии кабелем типа UTP/FTP Cat 5 (св. 4 до 8 пар)  по стене с креплением скобами (открытая проводка) с оконцовкой коннектором типа RJ или розеткой типа RJ</t>
  </si>
  <si>
    <t>ПИР, СМР, прочие, не ограничиваясь перечисленным: прокладка и монтаж кабеля по стене (в т.ч. по фасаду)  от установленных ШАН и патч-панелей (стоимость патч-панели и ШАН не входит), с учетом стоимости разделки, устройством отверстий в стенах  (с установкой гильз), заделкой, с учетом стоимости кабеля, коннектора/розетки RJ, прочих материалов.  Организация и проведение оформления разрешительных документов, согласований, измерений, исполнительной документации.</t>
  </si>
  <si>
    <t>Устройство линии кабелем типа UTP/FTP Cat 5 (св.4 до 8 пар)  по стене с устройством и заделкой борозды с креплением  скобами (скрытая проводка) с оконцовкой коннектором типа RJ или розеткой типа RJ</t>
  </si>
  <si>
    <t>ПИР, СМР, прочие, не ограничиваясь перечисленным: прокладка и монтаж кабеля по борозде скобами с устройством и заделкой борозды с финишной отделкой от установленных ШАН и патч-панелей (стоимость патч-панели и ШАН не входит),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Организация и проведение оформления разрешительных документов, согласований , измерений, исполнительной документации.</t>
  </si>
  <si>
    <t>ПИР, СМР, прочие, не ограничиваясь перечисленным: прокладка и монтаж кабеля по трубе/коробу/гофре от установленных ШАН и патч-панелей (стоимость патч-панели и ШАН не входит),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Организация и проведение оформления разрешительных документов, согласований , измерений, исполнительной документации.</t>
  </si>
  <si>
    <t>ПИР, СМР, прочие, не ограничиваясь перечисленным: прокладка трубы/короба/гофры, прокладка и монтаж кабеля по трубе/коробу/гофре от установленных ШАН и патч-панелей (стоимость патч-панели и ШАН не входит),  с учетом стоимости разделки,  с устройством, при необходимости, отверстий в стенах с заделкой (с установкой гильз), с учетом стоимости трубы/короба, гофры, кабеля, коннектора/розетки RJ, прочих материалов.   Организация и проведение оформления разрешительных документов, согласований , измерений, исполнительной документации.</t>
  </si>
  <si>
    <t>Прокладка и монтаж кабеля  типа  UTP/КПЛК(аналог),  внутри лифтовой камеры в шахте лифта</t>
  </si>
  <si>
    <t>СМР, ПИР, Прочие затраты, не ограничиваясь перечисленным  (включая стоимость кабеля и прочих материалов): Прокладка кабеля по шахте лифта,  с учетом стоимости разделки,  устройства отверстий в стенах  (с установкой гильз),  заделки,  стоимости кабеля (UTP/КПЛК, аналог), патчкорда, всех материалов. Проверка состояния изоляции кабеля до и после прокладки. Маркировка. Без стоимости трубы и оборудования. Организация и проведение оформления разрешительных документов, согласований , измерений, исполнительной документации.</t>
  </si>
  <si>
    <t>ПИР, СМР, Прочие затраты, не ограничиваясь перечисленным: прокладка и монтаж кабеля методом подвеса  с учетом разделок, оконцовки с устройством, при необходимости, отверстий в конструкциях  с заделкой (с установкой гильз), с учетом стоимости  кабеля,  коннектора, прочих материалов, без стоимости трубы.   Организация и проведение оформления разрешительных документов, согласований , измерения, исполнительной документации.</t>
  </si>
  <si>
    <t>ПИР, СМР, Прочие затраты, не ограничиваясь перечисленным: Разработка грунта, прокладка ПНД трубы в грунт, обратная  засыпка, трамбовка, планировка площадей,  с учетом стоимости материалов. (При необходимости восстановления благоустройства ( по требованию Заказчика)  применяются расценки п.5.18-5.21). Организация и проведение оформления разрешительных документов, согласований , исполнительной документации. Организация проведения оформления  Топографо-геодезических работ7(с нанесением на городской планшет исполнительной сьёмки), Услуги по подготовке пакета документов для оформления собственности10,  Услуги по оформлению прав8 , Земельное дело11. Компенсация за услуги 7,8, 10,11 производится отдельно по расценкам п.п.4.1.2-4.1.6.</t>
  </si>
  <si>
    <t>Проведение измерений сопротивления изоляции электрических кабелей и сопротивление переходных контактов связей с заземлителями с оформлением протоколов. ( Применение по требованию Заказчика)</t>
  </si>
  <si>
    <t>Применяется на высотных сооружениях при наличии обоснования для использования</t>
  </si>
  <si>
    <t>Монтаж электрического счетчика, включая стоимость основных и  крепежных материалов, включая стоимость счетчика.</t>
  </si>
  <si>
    <t>Пусконаладочные работы  по электромонтажным работам  (для АРМ)</t>
  </si>
  <si>
    <t>Применяется  только на внутриобъектовые работы, которые выполнены в соответствующих условиях.</t>
  </si>
  <si>
    <t xml:space="preserve"> Расценка применяется при выполнении комплекса работ по СКС на одном объекте. Может применятся с внутриобъектовыми работами других разделов, при наличии обоснования для использования.</t>
  </si>
  <si>
    <t>Повышающий коэффициент за проведение работ с 00.00 до 06.00   (154 ТК РФ)</t>
  </si>
  <si>
    <t>Распространяется на СМР с предоставлением подтверждения в виде  письма ответственного сотрудника филиала, фотоотчета. К=1,2.</t>
  </si>
  <si>
    <t>Компенсация стоимости подготовки и сдачи комплекта ИД. Расчет производится на основании расценок ЕБПР, учитывается только удельная составляющая ПИР набора выполненных и сдаваемых работ. Организация проведения и оформления  Топографо-геодезических работ7 (с нанесением на городской планшет исполнительной сьёмки),  Охранных  зон линий связи9, Услуги по оформлению пакета документов для регистрации собственности10,  Услуги по оформлению прав8 , Земельное дело11. Компенсация затрат по услугам 7,8,9,10,11  производится по расценкам п.п.4.1.2- 4.1.6.</t>
  </si>
  <si>
    <t xml:space="preserve">Не применяется совместно с Работами пунктов с 6.1÷6.3; 6.5÷ 6.8; 6.21÷6.24 </t>
  </si>
  <si>
    <t xml:space="preserve">ПИР, СМР  включая, но не ограничиваясь: установка телекоммуникационного шкафа узла доступа с подключением его к электропитанию (электромонтажные работы в количестве 20 м ,  стоимость силового кабеля/ кабеля заземления , автоматического выключателя (при необходимости), стоимость монтажных материалов), установка коммутатора доступа, установка коммутатора агрегации/концентрации, прокладка ДРС, патч-кордов, перекидных ВОК, работы на станционной стороне; Прочие затраты, включая: стоимость кабеля и материалов, вспомогательное оборудование. Организация и проведение оформления разрешительных документов, согласований  и исполнительной документации( в соответствии с требованиями от Заказчика). Не включает: стоимость коммутатора агрегации/концентрации,  коммутатор доступа и укомплектованного телекоммуникационного шкафа узла доступа; стоимость проектирования и строительства стояков, магистральных участков ВОЛС и устройство вводов, сверх 20м прокладки электрического кабеля  и кабеля заземления . </t>
  </si>
  <si>
    <t xml:space="preserve">Применение расценок по согласованию сегмента В2С.ПИР, СМР  включая, но не ограничиваясь: установка телекоммуникационного шкафа узла доступа с подключением его к электропитанию (электромонтажные работы в количестве 20 м ,  стоимость силового кабеля/ кабеля заземления , автоматического выключателя (при необходимости), стоимость монтажных материалов), установка коммутатора доступа, установка коммутатора агрегации/концентрации, прокладка ДРС, патч-кордов, перекидных ВОК, работы на станционной стороне; Прочие затраты, включая: стоимость кабеля и материалов, вспомогательное оборудование. Организация и проведение оформления разрешительных документов, согласований  и исполнительной документации( в соответствии с требованиями от Заказчика). Не включает: стоимость коммутатора агрегации/концентрации,  коммутатор доступа и укомплектованного телекоммуникационного шкафа узла доступа; стоимость проектирования и строительства стояков, магистральных участков ВОЛС и устройство вводов, сверх 20м прокладки электрического кабеля  и кабеля заземления. </t>
  </si>
  <si>
    <t xml:space="preserve">Раздел 2. Новое строительство сетей ШПД  по технологии GPON </t>
  </si>
  <si>
    <t xml:space="preserve">GPON - стандартное строительство в домах от 3-х этажей и выше (ДРС под 100%,  ОРШ в каждом доме).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5.27÷5.28.
Строительство слаботочных стояков не производиться, при наличии подъездного слаботочного стояка (стояков) от Застройщика, заполненных суммарно менее 50 % и суммарной площадью более 100 см2. При отклонении от указанных параметров, проектирование и строительство слаботочных стояков производиться по отдельной расценке пункта 6.4. 
ПИР, СМР, Прочие затраты, включая: Проектирование домовой распределительной сети. Строительство распределительной сети с учётом стоимости материалов и кабельной продукции, заземления, включая, но не ограничиваясь, выполнение следующих видов работ: работы на станционной стороне; Организация и проведение оформления разрешительных документов, согласований ( в т.ч согласование проведения работ с собственниками жилья)  и исполнительной документации ( в соответствии с требованиями от Заказчика); прокладка ВОК по существующему или вновь построенному горизонтальному трубопроводу; установка оптического распределительного шкафа (ОРШ) со сплиттерами 1-го каскада (включая стоимость ОРШ и сплиттера 1-го каскада); установка оптической распределительной коробки ОРК (включая стоимость ОРК, без учета стоимости сплиттера 2-го каскада (УСМ)); монтаж, разварка ВОК с комплексом измерений; </t>
  </si>
  <si>
    <t>GPON - строительство в малоэтажных домах высотой от 3-х этажей и ниже (ДРС в подъездах не строится, ОРК - одна на подъезд, ОРШ на группу домов, кабель от ОРШ до ОРК методом подвеса).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5.27÷5.28.
ПИР, СМР, Прочие затраты, включая: Проектирование и согласование проведения работ с собственниками жилья; прокладка распределительных ВОК, заземления; работы на станционной стороне; установка оптического распределительного шкафа (ОРШ) со сплиттерами 1-го каскада (включая стоимость ОРШ и сплиттера 1-го каскада); установка оптической распределительной коробки ОРК (включая стоимость ОРК, без учета стоимости сплиттера 2-го каскада (УСМ)); монтаж, разварка ВОК с комплексом измерений; Организация и проведение оформления разрешительных документов, согласований ( в т.ч согласование проведения работ с собственниками жилья)  и исполнительной документации ( в соответствии с требованиями от Заказчика).</t>
  </si>
  <si>
    <t>Для объектов, с количеством две и менее квартир на этаже, допускается производить работы по расценкам раздела 3.  
Не применяется совместно с Работами пунктов с  6.5÷ 6.15; 6.21÷ 6.24</t>
  </si>
  <si>
    <t>GPON - строительство в Новостройках (ДРС под 100%, ОРШ в каждом доме, ОРК через этаж или на каждом этаже). Стояки не строятся.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5.27÷5.28. В случае необходимости строительства слаботочных стояков, проектирование и строительство производиться по отдельной расценке пункта 6.4. Организация вводов в  ДХ производиться по расценкам 6.40÷6.41.
ПИР, СМР, Прочие затраты, включая: Проектирование домовой распределительной сети. Работы на станционной стороне; строительство распределительной сети с учётом стоимости материалов и кабельной продукции, заземления, включая, но не ограничиваясь, выполнение следующих видов работ: согласование времени проведения работ с Застройщиками; прокладка распределительных ВОК по существующему  или вновь построенному горизонтальному трубопроводу; установка оптического распределительного шкафа (ОРШ) со сплиттерами 1-го каскада (включая стоимость ОРШ и сплиттера 1-го каскада); установка оптической распределительной коробки ОРК и УСМ (включая стоимость ОРК и сплиттера 2-го каскада (УСМ)); монтаж, разварка ВОК с комплексом измерений; Организация и проведение оформления разрешительных документов, согласований ( в т.ч согласование проведения работ с собственниками жилья)  и исполнительной документации ( в соответствии с требованиями от Заказчика)</t>
  </si>
  <si>
    <t xml:space="preserve">GPON - стандартное строительство в домах от 3-х этажей и выше ( при  охвате ДРС  50%-70%  ДХ,  ОРШ в каждом доме).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5.27÷5.28.
Строительство слаботочных стояков не производиться, при наличии подъездного слаботочного стояка (стояков) от Застройщика, заполненных суммарно менее 50 % и суммарной площадью более 100 см2. При отклонении от указанных параметров, проектирование и строительство слаботочных стояков производиться по отдельной расценке пункта 6.4. 
ПИР, СМР, Прочие затраты, включая: Проектирование домовой распределительной сети. Строительство распределительной сети с учётом стоимости материалов и кабельной продукции, заземления, включая, но не ограничиваясь, выполнение следующих видов работ: работы на станционной стороне; Организация и проведение оформления разрешительных документов, согласований ( в т.ч согласование проведения работ с собственниками жилья)  и исполнительной документации ( в соответствии с требованиями от Заказчика); прокладка ВОК по существующему или вновь построенному горизонтальному трубопроводу; установка оптического распределительного шкафа (ОРШ) со сплиттерами 1-го каскада (включая стоимость ОРШ и сплиттера 1-го каскада); установка оптической распределительной коробки ОРК (включая стоимость ОРК, без учета стоимости сплиттера 2-го каскада (УСМ)); монтаж, разварка ВОК с комплексом измерений; </t>
  </si>
  <si>
    <t>В каждый из указанных выше видов Работ в т.ч. входят:
1. Затраты на организацию и  получение/оформление согласований, разрешений на производство работ и технических условий у сторонних организаций (физ./юр лиц), необходимых для проведения работ по прокладке кабеля и строительству кабельной инфраструктуры;
2. Затраты на проведение проектно-изыскательских работ и подготовку рабочей документации;
3. Затраты на подготовку, оформление, согласование со сторонними организациями комплекта(ов) исполнительной документации по  объекту завершенного строительства, в соответствии  с  требованиями  Заказчика, в т.ч числе госзаказчика ( собственника инфраструктуры).</t>
  </si>
  <si>
    <t xml:space="preserve">в случае, если протяженность трассы кабельной линии менее 100 м, стоимость приравнивается к удельной стоимости = 100 м независимо от фактической длины. </t>
  </si>
  <si>
    <t xml:space="preserve">ВОК   ёмкостью до 8 ОВ включительно </t>
  </si>
  <si>
    <t xml:space="preserve">ВОК   ёмкостью более 4  до 8 ОВ включительно </t>
  </si>
  <si>
    <t>Примечание:
В каждый из указанных выше видов Работ в т.ч. входят:
1. Затраты на организацию и  получение/оформление согласований, разрешений на производство работ и технических условий у сторонних организаций (физ./юр лиц), необходимых для проведения работ по прокладке кабеля и строительству кабельной инфраструктуры;
2. Затраты на проведение проектно-изыскательских работ и подготовку рабочей документации;
3. затраты на подготовку, оформление, согласование со сторонними организациями комплекта(ов) исполнительной документации по  объекту завершенного строительства, в соответствии  с  требованиями  Заказчика, в т.ч числе госзаказчика ( собственника инфраструктуры).                                                                                                  
4. протяженность по работам, указанным в пп. 3.1- 3.3   учитывается  по общей протяженности кабельной линии в Заказе.</t>
  </si>
  <si>
    <t>Отчёт о выполнении предпроектных работ  (включая ситуационный план, схему прокладки кабельной линии/ трассы РРЛ перечень объемов и стоимости работ, место размещения оборудования), включая определение собственника земельного участка, перечня согласующих необходимых согласующих организаций. Определение технической возможности и стоимости прокладки ВОЛС (включая предоставление: предварительного ситуационного плана, обоснования выбранного способа прокладки ВОК, перечня владельцев коммуникаций, определение сметной стоимости) кроме прокладки ВОЛС на ОЭСХ ДЗО ПАО Россети,  включая расходы на оплату работ по определению техвозможности прокладки ВОЛС (осмотру инфраструктуры) балансодержателем или уполномоченным лицом.  Включая транспортные расходы.                                                                                                                                                                                                  Результат работы :                                                                                                                                                                                                                           Включают в себя, но не ограничиваются:
1. Предварительный ситуационный план, или проектное решение с указанием способа прокладки, протяженности трассы по типам прокладки (Подвес, существующая ТК, ГНБ, грунт, здание), расстояние между опорами, расположение муфт, с указанием владельцев коммуникаций (для существующих опор и ТК),  с указанием собственников землепользователей (для прокладки в грунт), точки подключения электропитания для узлов доступа /узлов связи.
2. Обоснование применяемого типа кабеля свыше 9 кН, расчет натяжения.
3. Обоснование способа прокладки.
4. Предварительный Акт выбора трассы/ точки размещения/ точки подключения, согласованный с Заказчиком.;
5.  Перечень необходимых работ, с учетом предварительной оценки стоимости выполнения работ ( Единый базовый перечень расценок ПАО "Ростелеком).                                                                                                                                                                                   Проведение предпроектного обследования трассы прокладки кабеля  по зданиям и сооружениям :
- подготовка отчета по обследованию с указанием предварительной длины трассы прокладки кабеля;
- рабочие чертежи/эскизы примерной трассы прокладки кабеля с привязкой к зданию/сооружению;
- перечень необходимых работ, с учетом предварительной оценки стоимости выполнения работ ( Единый базовый перечень расценок ПАО "Ростелеком);
- реестр необходимых согласований;
- список  контактных лиц на объекте, представителей владельца зданий и сооружений.</t>
  </si>
  <si>
    <t xml:space="preserve">Только для объектов О2О </t>
  </si>
  <si>
    <t xml:space="preserve">Организация проведения сопутсвующих работ по оформлению охранной зоны объекта. Компенсация  позиций  применяется по их оплате на основании подтверждающих документов (счетов, платежных поручений, договоров). </t>
  </si>
  <si>
    <t xml:space="preserve">Применение расценки по согласованию с Заказчиком работ на основании  подтверждающих документов. Применение расценки возможно совместно с Работами пунктов с   3.1÷ 3.3; 4.2÷4.4.1;  4.7÷ 4.9; 5.0.1÷ 5.3, 5.5-5.16; 5.24; 5.25, 5.27-5.28; 5.32; 5.33; 5.34, 5.36, 5.37, 6.116, 6.95, 8.7.12 </t>
  </si>
  <si>
    <t xml:space="preserve">Землеустроительное дело  общего пользования/лесной фонд/ </t>
  </si>
  <si>
    <t>Общего пользования: Землеустроительное дело, включая и не ограничиваясь: разработку и согласование схем расположения земельного участка на кадастровом плане территории; выполнение комплекса работ по межеванию земель и формированию межевых планов, включая все необходимые согласования;
вынос границ участков в натуру (подготовка разбивочного чертежа, вынос и закрепление межевых знаков на местности); оформление договоров аренды земельных участков, сервитутных соглашений, разрешений на использование земель; постановку земельных участков на государственный кадастровый учет в кадастровой палате; инвентаризацию земель всех категорий; раздел земельного участка (размежевание участка на два и более).
Лесной фонд : Землеустроительное дело, включая и не ограничиваясь: разработку и согласование схем расположения земельного участка на кадастровом плане территории; выполнение комплекса работ по межеванию земель и формированию межевых планов, включая все необходимые согласования. Оформление плана (с изготовлением проекта освоения лесов) освоения участка. Оформление и оплата подрядчиком договоров аренды лесных участков на период строительства, в соответствии с порядком действий по лесному фонду, в случае, если договор заключается на 11 месяцев без проведения государственного кадастрового учета и проведения торгов часть лесного участка, в соответствии с частью 1.1 статьи 4.2 Федерального закона от 04.12.2006 №201-ФЗ «О введении в действие Лесного кодекса Российской федерации», оплата и проведение работ по лесовосстановлению. Компенсация  позиций  применяется по их оплате на основании подтверждающих документов (счетов, 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</si>
  <si>
    <t>Применяется совместно с Работами пунктов  3.2÷ 3.3; 4.3÷4.4.1;  4.8÷ 4.9; 5.0.1÷ 5.3, 5.5-5.16; 5.24; 5.25; 5.27-5.28; 5.32; 5.33; 5.36, 5.37, 6.116, 6.95, 8.7.12
при этом за ед.изм.  Комплект документов.</t>
  </si>
  <si>
    <t xml:space="preserve">Расценка применяется единоразово в Заказе на удаленный объект строительства по согласованию с Заказчиком работ и   с предоставлением информации  о  месте нахождения склада Заказчика работ, подтверждается Актом передачи оборудования в монтаж и Актом/Ведомостью смонтированного оборудования на объекте строительства </t>
  </si>
  <si>
    <t xml:space="preserve">Включает компенсацию затрат на логистические издержки при транспортировки  оборудования  Заказчика, передаваемого в монтаж по форме ОС-15,Материалы Заказчика  на объект строительства, удаленного от склада Заказчика на расстоянии  до 100 км, включительно. Расстояние удаленности определяется составлением наикратчайшего маршрута по дорогам общего пользования, в системе/службе "Яндекс. Карты". </t>
  </si>
  <si>
    <t xml:space="preserve">Включает компенсацию затрат на логистические издержки при транспортировки  оборудования  Заказчика, передаваемого в монтаж по форме ОС-15, Материалы Заказчика  на объект строительства, удаленного от склада Заказчика на расстоянии  до 200 км, включительно. Расстояние удаленности определяется составлением наикратчайшего маршрута по дорогам общего пользования, в системе/службе "Яндекс. Карты". </t>
  </si>
  <si>
    <t xml:space="preserve">Включает компенсацию затрат на логистические издержки при транспортировки  оборудования  Заказчика, передаваемого в монтаж по форме ОС-15, Материалы Заказчика  на объект строительства, удаленного от склада Заказчика на расстоянии  до 300 км, включительно. Расстояние удаленности определяется составлением наикратчайшего маршрута по дорогам общего пользования, в системе/службе "Яндекс. Карты". </t>
  </si>
  <si>
    <t xml:space="preserve">Включает компенсацию затрат на логистические издержки при транспортировки  оборудования  Заказчика, передаваемого в монтаж по форме ОС-15, Материалы Заказчика  на объект строительства, удаленного от склада Заказчика на расстоянии свыше 301 до 500  км, включительно. Расстояние удаленности определяется составлением наикратчайшего маршрута по дорогам общего пользования, в системе/службе "Яндекс. Карты". </t>
  </si>
  <si>
    <t xml:space="preserve">Включает компенсацию затрат на логистические издержки при транспортировки  оборудования  Заказчика, передаваемого в монтаж по форме ОС-15, Материалы Заказчика  на объект строительства, удаленного от склада Заказчика на расстоянии свыше 500 км, включительно. Расстояние удаленности определяется составлением наикратчайшего маршрута по дорогам общего пользования, в системе/службе "Яндекс. Карты". </t>
  </si>
  <si>
    <t xml:space="preserve">4.1.10.1 </t>
  </si>
  <si>
    <t xml:space="preserve">Включает компенсацию затрат на логистические издержки при транспортировки  материалов Подрядчика/Материалы Заказчика  -  ККС, опор  деревянных/металлических / железобетонных   на объект строительства, при строительстве объекта на удаленности свыше 1 км  от Областного центра(Филиала).  Расстояние удаленности определяется составлением наикратчайшего маршрута по дорогам общего пользования, в системе/службе "Яндекс. Карты". </t>
  </si>
  <si>
    <t xml:space="preserve">км </t>
  </si>
  <si>
    <t xml:space="preserve">4.1.10.2 </t>
  </si>
  <si>
    <t xml:space="preserve">Включает компенсацию затрат на перевозку рабочих (авиа) при предоставлении подтверждающих документов(платежных поручений) -авиабилеты, табель учета рабочего времени ( подписанный представителем Заказчика( тех надзором) на объекте строительства. </t>
  </si>
  <si>
    <t xml:space="preserve">4.1.10.3 </t>
  </si>
  <si>
    <t xml:space="preserve">Компенсация затрат  на проживание  рабочих  при строительстве объекта </t>
  </si>
  <si>
    <t xml:space="preserve">4.1.10.4 </t>
  </si>
  <si>
    <t xml:space="preserve">Включая и не ограничиваясь: Разработка схемы организации связи, синхронизации, управления, служебной связи, схемы переключения и переноса оборудования. Согласование с Заказчиком и заинтересованными организациями. </t>
  </si>
  <si>
    <t>Подготовка каналов кабельной канализации для прокладки кабеля
(Примечание не более 50м на 1 км трассы)</t>
  </si>
  <si>
    <t xml:space="preserve">Для операторов связи. 
 По согласованию Заказчика. 
На основании  проектной документации и ТЗ Заказчика. Применимо на существующих линиях. </t>
  </si>
  <si>
    <t xml:space="preserve"> Прокладка и монтаж ВОК в кабельной канализации, включая внутриобъектовые работы </t>
  </si>
  <si>
    <t>Для заказов  В2С - в случае, если протяженность трассы кабельной линии менее 150 м, стоимость приравнивается к удельной стоимости = 150 м независимо от фактической длины.
Для заказов  B2B/B2G/B2O/О2О - в случае, если протяженность трассы кабельной линии менее  300 м, стоимость приравнивается к удельной стоимости = 300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НЕ ПРИМЕНЯТЬ  отдельно для внутриобъектовой прокладки.
Отдельная прокладка внутриобъектового ВОК производиться по расценкам 6.8.2.
В рамках проекта "МОСТ/МЁД" учитывается общая длина проложенного кабеля на одном адресе  объекта  без округления до min  длины.</t>
  </si>
  <si>
    <t xml:space="preserve">1 км трассы кабеля </t>
  </si>
  <si>
    <t xml:space="preserve">Прокладка и монтаж ВОК в грунте, включая внутриобъектовые работы </t>
  </si>
  <si>
    <t>Для заказов  В2С - в случае, если протяженность трассы кабельной линии менее 150 м, стоимость приравнивается к удельной стоимости = 150 м независимо от фактической длины.
Для заказов  B2B/B2G/B2O/О2О - в случае, если протяженность трассы кабельной линии менее  300 м, стоимость приравнивается к удельной стоимости = 300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НЕ ПРИМЕНЯТЬ  отдельно для внутриобъектовой прокладки.
Отдельная прокладка внутриобъектового ВОК производиться по расценкам 6.8.2.
В рамках проекта "МОСТ/МЁД" учитывается общая длина проложенного кабеля на одном адресе  объекта  без округления до min  длины. Восстановление асфальтового покрытия и брусчатки производится отдельно п 5.18-5.20</t>
  </si>
  <si>
    <t xml:space="preserve">ПИР, СМР, с учётом стоимости кабеля (с учетом арматуры подвеса) и всех материалов для наружных и внутренних работ, в том числе и не ограничиваясь перечисленным: монтаж/перемонтаж муфт, (включая стоимость муфт и кронштейнов для крепления, из расчета 1 вновь монтируемая муфта на участке от 0 до 0,5 км трассы  включительно)  свыше одной муфты на участке от 0 до 0,5 км  трассы включительно , учитывается дополнительно п. 4.6) ; 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с установкой трубостоек; вывод кабеля на стену; прокладка по стене в трубе с учётом её стоимости (длина трубы определяется проектом); ввод кабеля в здание с пробивкой и заделкой технологических отверстий при необ одимости; внутриобъектовые работы: монтаж кабельростов, кабель-каналов, всех видов труб (протяженностью до 15 м. включительно); установка оконечных устройств: оптических кроссов (включая стоимость)/ муфт (включая стоимость) с креплением и оконечиванием кабеля, врезка в существующую муфту. Проведение  всех измерений ВОК, включая входной контроль кабеля. Протяженность трассы  - длина прокладываемого кабеля до оптического кросса, с учетом нормативных технологических запасов. Организация и проведение оформления   разрешительных документов, согласований , исполнительной документации.  (с указанием в ИД на сторонних опорах: высоту опоры, материал опоры, наличие подпоры и ее материал,  координаты GPS (системы WGS84), владелец: наименование организации и ИНН, маркировка опоры). </t>
  </si>
  <si>
    <t xml:space="preserve">Монтаж оптического кросса  (ШКОН, ШКОС) </t>
  </si>
  <si>
    <t xml:space="preserve">СМР, ПИР, в том числе и не ограничиваясь перечисленным: установка и крепление кросса (включая стоимость кросса), разделка оптического кабеля, сварка волокон, тестирование рефлектометром. Организация и проведение оформления  разрешительных документов, согласований  и исполнительной документации. </t>
  </si>
  <si>
    <t xml:space="preserve">Не применяется с 4.2 – 4.4 
Применимо совместно с 6.8.2 </t>
  </si>
  <si>
    <t xml:space="preserve">Монтаж муфты на волоконно-оптическом кабеле </t>
  </si>
  <si>
    <t xml:space="preserve">ПИР, СМР, Работы по монтажу муфты на волоконно-оптическом кабеле(ях) в независимости от типа кабеля(ей) и муфт, в том числе и не ограничиваясь перечисленным:  подготовительные работы, разделка-зачистка защитных оболочек кабеля и волокон, крепление силовых элементов, термоусадка/фиксация, герметизация, сварка волокон, термоусадка КДЗС, укладка  в кассету(ы), сборка герметизация муфты , закрепление на определенном месте  с учетом кронштейна, включая стоимость основных и расходных материалов, аксессуаров, транспортные и все прочие расходы. Паспортизация (не ограничиваясь перечисленным: в электронном виде, Excel-формат для рефлектограмм, протоколы, схемы разварки).  Организация и проведение оформления  разрешительных документов, согласований  и исполнительной документации. </t>
  </si>
  <si>
    <t>Применяется на существующих кабельных линиях, при монтаже новой муфты, организации врезки, отводов.
Применимо совместно: с расценками пп. 4.2 ÷ 4.4, при монтаже более 1 оптической муфты на 0,5 км строящейся трассы; совместно с 6.8.2
НЕ ПРИМЕНЯТЬ с разделом №3</t>
  </si>
  <si>
    <t xml:space="preserve">Применимо на существующих линиях. </t>
  </si>
  <si>
    <t xml:space="preserve">
 По согласованию  Заказчика.                     
На основании  проектной документации и ТЗ Заказчика. Применимо на существующих линиях. </t>
  </si>
  <si>
    <t xml:space="preserve">Покрытие огнезащитной пастой ВОК </t>
  </si>
  <si>
    <t xml:space="preserve">Для операторов связи . 
 По согласованию  Заказчика.                    
На основании  проектной документации и ТЗ Заказчика. </t>
  </si>
  <si>
    <t xml:space="preserve">Для операторов связи . 
 По согласованию  Заказчика.                     
На основании  проектной документации и ТЗ Заказчика. </t>
  </si>
  <si>
    <t xml:space="preserve">в случае, если протяженность трассы кабельной линии менее 100 м, стоимость приравнивается к удельной стоимости = 100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РАСЦЕНКА ПРИМЕНЯЕТСЯ для отдельной внутриобъектовой прокладки.
В рамках проекта "МОСТ/МЁД" учитывается общая длина проложенного кабеля на одном адресе  объекта  без округления до min  длины. </t>
  </si>
  <si>
    <t xml:space="preserve">Прокладка и монтаж медного кабеля всех типов в грунт, включая внутриобъектовые работы </t>
  </si>
  <si>
    <t xml:space="preserve">в случае, если протяженность трассы кабельной линии менее 100 м, стоимость приравнивается к удельной стоимости = 100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НЕ ПРИМЕНЯТЬ  отдельно для внутриобъектовой прокладки. 
В рамках проекта "МОСТ/МЁД" учитывается общая длина проложенного кабеля на одном адресе  объекта  без округления до min  длины. </t>
  </si>
  <si>
    <t>в случае, если протяженность трассы кабельной линии менее 100 м, стоимость приравнивается к удельной стоимости = 100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НЕ ПРИМЕНЯТЬ  отдельно для внутриобъектовой прокладки.
В рамках проекта "МОСТ/МЁД" учитывается общая длина проложенного кабеля на одном адресе  объекта  без округления до min  длины.</t>
  </si>
  <si>
    <t xml:space="preserve">Монтаж муфты прямой/разветвительной  на  медном кабеле </t>
  </si>
  <si>
    <t xml:space="preserve">СМР, включая (но не ограничиваясь) стоимость оконечных кабельных устройств, кроссировочного провода  и материалов, органайзеров (при необходимости),  установку боксов в распределительных шкафах. Проведение  всех измерений. Оформление исполнительной документации. </t>
  </si>
  <si>
    <t xml:space="preserve">Демонтаж  кабеля </t>
  </si>
  <si>
    <t xml:space="preserve">4.14.3 </t>
  </si>
  <si>
    <t xml:space="preserve">Демонтаж медного кабеля всех типов из грунта, включая демонтаж внутри объекта (до кросса включительно), емкость кабеля (включительно): </t>
  </si>
  <si>
    <t>Примечание:
В каждый из указанных выше видов Работ в т.ч. входят:
1. Затраты на организацию и  получение/оформление согласований, разрешений на производство работ и технических условий у сторонних организаций (физ./юр лиц), необходимых для проведения работ по прокладке кабеля и строительству кабельной инфраструктуры;
2. Затраты на проведение проектно-изыскательских работ и подготовку рабочей документации;
3. затраты на подготовку, оформление, согласование со сторонними организациями комплекта(ов) исполнительной документации по  объекту завершенного строительства, в соответствии  с  требованиями  Заказчика, в т.ч числе госзаказчика ( собственника инфраструктуры).        
4. протяженность по работам, указанным в пп. 4.2-4.4.1.1; 4.7-4.9  учитывается  по общей протяженности кабельной линии в Заказе.</t>
  </si>
  <si>
    <t xml:space="preserve">ПИР, СМР   включая стоимость материалов (диаметр труб не менее 63 мм до 110мм), без учета установки кабельных колодцев. Очистка, разборка покрытий, разработки траншеи, котлованов  разработки траншеи мех/руч. способами,  засыпки(грунтом/песком),  выравнивание и уплотнение грунта, вывоза грунта. Организация и проведение оформления разрешительных документов, согласований , исполнительной документации. Организация  проведения Топографо-геодезических работ7 (с нанесением на городской планшет исполнительной сьёмки), Услуги по формированию пакета документов для оформления собственности10,  Услуги по оформлению прав8 , Земельное дело11. Компенсация за услуги 7,8, 10,11 производится отдельно по расценкам п.п.4.1.2-4.1.6.  Работы по восстановлению газонных покрытий, тротуаров, брусчатки, проезжей части, производятся отдельно по расценкам 5.18-5.21. </t>
  </si>
  <si>
    <t>В случае  протяженности участка менее 80 м, объем приравнивается к удельной стоимости = 80м независимо от фактической длины.
Объем свыше  80 м закрывается по фактической протяжённости, согласно состава работ.</t>
  </si>
  <si>
    <t xml:space="preserve">ПИР, СМР   включая стоимость материалов (диаметр труб не менее 63 мм до 110мм) без учета установки кабельных колодцев.  Очистка, разборка покрытий, разработки траншеи, котлованов  разработки траншеи мех/руч. способами,  засыпки(грунтом/песком),  выравнивание и уплотнение грунта, вывоза грунта. Организация  проведения Топографо-геодезических работ7 (с нанесением на городской планшет исполнительной сьёмки), Услуги по формированию пакета документов для оформления собственности10,  Услуги по оформлению прав8 , Земельное дело11. Компенсация за услуги 7,8, 10,11 производится отдельно по расценкам п.п.4.1.2-4.1.6.  Работы по восстановлению газонных покрытий, тротуаров, брусчатки, проезжей части, производятся отдельно по расценкам 5.18-5.21. </t>
  </si>
  <si>
    <t>В случае  протяженности участка менее 80 м,  объем приравнивается к удельной стоимости = 80м независимо от фактической длины.
Объем свыше  80 м закрывается по фактической протяжённости, согласно состава работ.</t>
  </si>
  <si>
    <t xml:space="preserve">ПИР, СМР   включая стоимость материалов (диаметр труб не менее 63 мм до 110мм).  Очистка, разборка покрытий, разработки траншеи, котлованов  разработки траншеи мех/руч. способами,  засыпки(грунтом/песком),  выравнивание и уплотнение грунта, вывоза грунта. Организация  проведения Топографо-геодезических работ7 (с нанесением на городской планшет исполнительной сьёмки), Услуги по формированию пакета документов для оформления собственности10,  Услуги по оформлению прав8 , Земельное дело11. Компенсация за услуги 7,8, 10,11 производится отдельно по расценкам п.п.4.1.2-4.1.6..  Работы по восстановлению газонных покрытий, тротуаров, брусчатки, проезжей части, производятся отдельно по расценкам 5.18-5.21. </t>
  </si>
  <si>
    <t>Расценка применяется, при необходимости, дополнительно к расценке 5.1.
Не применяется совместно с 5.0.1</t>
  </si>
  <si>
    <t xml:space="preserve">Восстановление поврежденного канала кабельной канализации </t>
  </si>
  <si>
    <t xml:space="preserve">ПИР, СМР весь комплекс работ, включая стоимость строительных материалов и других необходимых расходных материалов  и комплектующих, транспортные издержки; Разбивка и отрывка входного и приёмного котлованов, засыпки(грунтом/песком),  выравнивание и уплотнение грунта, без учета восстановления покрытия; Устройство переходов подземных методом ГНБ.  Организации работ  по устройству  защитных кожухов, футляров   рассматривается  в отдельном порядке. Организация проведения и оформления  Топографо-геодезических работ7 (с нанесением на городской планшет исполнительной сьёмки),  Охранных  зон линий связи9, Услуги по оформлению пакета документов для регистрации собственности10,  Услуги по оформлению прав8 , Земельное дело11. Компенсация затрат по услугам 7,8,9,10,11  производится по расценкам п.п.4.1.2- 4.1.6. Организация и проведение оформления разрешительных документов, согласований , исполнительной документации. </t>
  </si>
  <si>
    <t xml:space="preserve">в грунтах групп 1-3,  труб диаметром не менее 63 мм </t>
  </si>
  <si>
    <t xml:space="preserve">в грунтах групп 1-3, диаметр   не менее 63 мм </t>
  </si>
  <si>
    <t xml:space="preserve">в грунтах групп 4-6 диаметр   не менее 63 мм </t>
  </si>
  <si>
    <t xml:space="preserve">Выполнение переходов методом горизонтального направленного бурения (ГНБ) / горизонтально направленного прокола (ГНП) с прокладкой 1-й  п/э  трубы </t>
  </si>
  <si>
    <t xml:space="preserve">п/э  труба диаметром не менее  63 мм    методом горизонтально направленного прокола (ГНП) </t>
  </si>
  <si>
    <t xml:space="preserve">п/э  труба диаметром 110 мм    методом горизонтально направленного прокола (ГНП) </t>
  </si>
  <si>
    <t xml:space="preserve">ПИР, СМР, включая:  Очистка, разборка покрытий, разработка грунта мех./руч. Способом снятие люка и перекрытия, разборка стен колодцев, подъём материалов от разборки на поверхность (при необходимости  засыпка (грунтом/песком), выравнивание и уплотнение грунта, вывоз грунта) вспомогательные материалы, включая транспортные издержки. Организация и проведение оформления разрешительных документов, согласований, исполнительной документации. </t>
  </si>
  <si>
    <t xml:space="preserve">ПИР, СМР, включая: Очистка, разборка покртыий,демонтаж ранее установленного колодца и его утилизация; стоимость нового колодца, люка, ж/б опорных колец, разработка грунта мех./руч. способом, гидроизоляция; засыпка (грунтом/песком), выравнивание и уплотнение грунта, вывоз грунта; вспомогательные материалы, включая транспортные издержки, восстановление зелёных зон, проезжей части и пешеходных дорожек на ширину котлована. Организация и проведение оформления разрешительных документов, согласований, исполнительной документации. </t>
  </si>
  <si>
    <t xml:space="preserve">ПИР, СМР, включая: очистка, разборка покрытий  разработка грунта мех./руч. способом,, гидроизоляция; засыпка (грунтом/песком), выравнивание и уплотнение грунта, вывоз грунта; стоимость колодца ККТМ-1  и других необходимых материалов, включая транспортные издержки; восстановление зелёных зон, проезжей части и пешеходных дорожек на ширину  котлована. Организация и проведение оформления разрешительных документов, согласований, исполнительной документации. </t>
  </si>
  <si>
    <t xml:space="preserve">ПИР, СМР, включая: очистка, разборка покрытий  разработка грунта мех./руч. способом, гидроизоляция; засыпка (грунтом/песком), выравнивание и уплотнение грунта, вывоз грунта; стоимость КОТ-1/КОТ-2, плиты пригрузочной  и других необходимых материалов, включая транспортные издержки. Организация и проведение оформления разрешительных документов, согласований, исполнительной документации. </t>
  </si>
  <si>
    <t xml:space="preserve">ПИР, СМР, включая: стоимость  ж/б  плит; вспомогательные материалы, включая транспортные издержки; Организация и проведение оформления разрешительных документов, согласований , исполнительной документации. </t>
  </si>
  <si>
    <t xml:space="preserve">ПИР, СМР,  включая затраты на материалы, демонтаж/ вывоз существующего асфальтобетонного покрытия.  Организация и проведение оформления разрешительных документов, согласований, исполнительной документации. </t>
  </si>
  <si>
    <t>Может применяться дополнительно к расценкам 5.0.1-5.2; 5.3-5.4.; 4.3, 4.8, 5.27, 5.28
По требованию Заказчика фактический объем работ  подтверждаться Актом.</t>
  </si>
  <si>
    <t xml:space="preserve">ПИР, СМР,  включая затраты на материалы, демонтаж/ вывоз существующего асфальтобетонного покрытия и бордюрного камня. Организация и проведение оформления разрешительных документов, согласований , исполнительной документации. </t>
  </si>
  <si>
    <t xml:space="preserve">ПИР, СМР, включая затраты на устройство покрытий и материалы для устройства подстилающих и выравнивающих слоев, для укладки демонтированной брусчатки. Организация и проведение оформления разрешительных документов, согласований, исполнительной документации. </t>
  </si>
  <si>
    <t xml:space="preserve">Восстановление газонного покрытия </t>
  </si>
  <si>
    <t xml:space="preserve">ПИР, СМР, включая подготовку почвы для устройства партерного и обыкновенного газона с внесением растительной земли слоем 15 см, планировку участка, посев газонов партерных, мавританских и обыкновенных. Организация и проведение оформления разрешительных документов, согласований, исполнительной документации. </t>
  </si>
  <si>
    <t xml:space="preserve">ПИР, СМР, прочие затраты, не ограничиваясь перечисленным: получение всех разрешений и согласований, в т.ч., но не ограничиваясь: ордер ОАТИ на производство работ, проект реорганизации дорожного движения на время строительства. Подъём горловины колодца, монтаж опорного кольца. Организация и проведение оформления разрешительных документов, согласований , исполнительной документации. </t>
  </si>
  <si>
    <t xml:space="preserve">Работы с привлечением специальных подъёмных устройств, манипулятора на базе грузового а/м. Монтаж/демонтаж запорного устройства по завершении СМР в ТК. Организация и проведение оформления разрешительных документов, согласований , исполнительной документации. </t>
  </si>
  <si>
    <t xml:space="preserve"> ж/б опора одинарная </t>
  </si>
  <si>
    <t xml:space="preserve">Проведение расчета нагрузок и  экспертизы  опор на основании  документального  требования владельца инфраструктуры ( т.ч. ТУ) </t>
  </si>
  <si>
    <t xml:space="preserve">Проведение расчета нагрузок и  экспертизы  опор на основании  документального  требования владельца инфраструктуры (т.ч. ТУ) </t>
  </si>
  <si>
    <t>Устройство кабельного ввода в  здание в фундаментном основании  от существующего колодца (из расчета  до 30 м).
В случае необходимости (более 30м) канализация достраивается по соответствующим расценкам.</t>
  </si>
  <si>
    <t xml:space="preserve">ПИР, СМР, включая стоимость материалов (асбестоцементные /полиэтиленовые трубы диаметром не менее 63 мм, комплектующие), организацию вывода из кабельного колодца и ввода в фундаментном основании, герметизация каналов, восстановление газонного покрытия. Организация и проведение оформления разрешительных документов, согласований , исполнительной документации.  Организация проведения и оформления  Топографо-геодезических работ7 (с нанесением на городской планшет исполнительной сьёмки),  Охранных  зон линий связи9, Услуги по оформлению пакета документов для регистрации собственности10,  Услуги по оформлению прав8 , Земельное дело11. Компенсация затрат по услугам 7,8,9,10,11  производится по расценкам п.п.4.1.2- 4.1.6. Стоимость колодца и монтажа учитывается отдельной расценкой. </t>
  </si>
  <si>
    <t>Позиция применяется с использованием шагового коэффициента 0,1 от 30 м (min участок 3 м).
Не применяется совместно с расценкой 5.28; 5.29.
Для  восстановления покрытий проезжей части, тротуаров, применять дополнительную позицию п. 5.18- 5.20.</t>
  </si>
  <si>
    <t>Позиция применяется с использованием шагового коэффициента 0,1 от 30 м (min участок 3 м).
Не применяется совместно с расценкой 5.29.
Для  восстановления покрытий проезжей части, тротуаров, применять дополнительную позицию п. 5.18- 5.20.</t>
  </si>
  <si>
    <t xml:space="preserve">Устройство кабельного вывода на стену из кабельной трассы </t>
  </si>
  <si>
    <t xml:space="preserve">Монтаж телекоммуникационного климатического шкафа на опоре/стене размером от (650х350Х650) </t>
  </si>
  <si>
    <t xml:space="preserve">Устройство ограждения контейнера </t>
  </si>
  <si>
    <t>Примечание:
В каждый из указанных выше видов Работ в т.ч. входят:
1. Затраты на организацию и  получение/оформление согласований, разрешений на производство работ и технических условий у сторонних организаций (физ./юр лиц), необходимых для проведения работ по прокладке кабеля и строительству кабельной инфраструктуры;
2. Затраты на проведение проектно-изыскательских работ и подготовку рабочей документации;
3. затраты на подготовку, оформление, согласование со сторонними организациями комплекта(ов) исполнительной документации по  объекту завершенного строительства, в соответствии  с  требованиями  Заказчика, в т.ч числе госзаказчика ( собственника инфраструктуры).      
4. Протяженность по работам, указанным в пп.5.5-5.7 учитывается  по профилю ГНБ/ГНП перехода.</t>
  </si>
  <si>
    <t xml:space="preserve">Прокладка и монтаж многопарного передаточного кабеля "витая пара"Cat 5е ёмкостью до 10 пар включительно, от существующего УД до подъезда </t>
  </si>
  <si>
    <t xml:space="preserve">ПИР, СМР, Прочие затраты (в том числе стоимость кабеля), включая строительство горизонтальных кабельных каналов/труб между подъездами, установку ШАН/КРТ  патч-панелей/плинтов, с учетом стоимости всех материалов, в том числе ШАН/КРТ и патч-панелей/плинтов, прочие. Организация и проведение оформления разрешительных документов, согласований , исполнительной документации. </t>
  </si>
  <si>
    <t xml:space="preserve">Прокладка и монтаж многопарного передаточного кабеля "витая пара" Cat 5е до 50 пар включительно </t>
  </si>
  <si>
    <t xml:space="preserve">ПИР, СМР  включая стоимость материалов (с учетом  технологических, монтажных запасов кабеля),  проведение  всех измерений, включая входной контроль кабеля. установку делителей, ответвителей, с учетом стоимости всех материалов, установку и настройку активного оборудования (в т.ч. коммутация на стороне головной станции), прочие, Организация и проведение оформления разрешительных документов, согласований , исполнительной документации.. Не включает стоимость активного оборудования, стоимость и монтаж шкафа. </t>
  </si>
  <si>
    <t xml:space="preserve">Прокладка внутриобъектового ВОК,  со свободными модулями (ДРС GPON) </t>
  </si>
  <si>
    <t xml:space="preserve">ПИР, СМР,  с учетом  стоимости кабеля и материалов, стоек, кабель каналов/трубы/гофры , кроссов; установки муфт со сваркой волокон (включая стоимость ВОК, муфт); прокладки по стене; устройство отверстий в стенах, защиту кабеля в опасных местах, внутриобъектовые работ; монтажа кабель каналов/трубы/гофры, кроссов и стоек для их крепления; оконечивания кабеля;  проведение  всех измерений ВОК. Включая входной контроль кабеля. Организация и проведение оформления разрешительных документов, согласований , исполнительной документации. Не включает стоимость ОРК. </t>
  </si>
  <si>
    <t xml:space="preserve">ПИР, СМР, с учетом стоимости: кабеля, материалов для маркировки и крепления, устройств отверстий в стенах с установкой гильз, защиты кабеля в опасных местах.  Проведение  всех измерений ВОК. Включая входной контроль кабеля.  Согласование трассы прокладки, графика проведения работ. Организация и проведение оформления разрешительных документов, согласований , исполнительной документации. Не включает стоимость вновь устанавливаемых распределительных муфт и кроссовых устройств, организацию дополнительной инфраструктуры (кабельные лотки/каналы/кабельные стояки/трубостойки/защита при прокладке кабеля  по наружным конструкциям здания(стен, колонн и пр.)/сооружения ). </t>
  </si>
  <si>
    <t xml:space="preserve">Установка/замена ОРК на существующей ДРС с учетом стоимости  типа ОРК Тип 1.2 </t>
  </si>
  <si>
    <t xml:space="preserve">Установка и монтаж сплиттера 2-го каскада (УСМ),  включая стоимость сплиттера   1х2 </t>
  </si>
  <si>
    <t xml:space="preserve">Установка и монтаж сплиттера, расключение, включая стоимость сплиттера 1*16 </t>
  </si>
  <si>
    <t xml:space="preserve">Монтаж оборудования </t>
  </si>
  <si>
    <t xml:space="preserve">Монтаж оптических кроссовых шкафов (включая монтаж пигтейлов и с учётом расходных и монтажных материалов). Без учета стоимости шкафа. Организация и проведение оформления разрешительных документов, согласований , исполнительной документации. </t>
  </si>
  <si>
    <t xml:space="preserve">ПИР, СМР, прочие затраты, при этом включено (не ограничиваясь этим):   монтаж шкафа (включая стоимость шкафа), стоимость монтажных материалов. Организация и проведение оформления разрешительных документов, согласований , исполнительной документации.  Не включено:  монтаж и стоимость активного оборудования, организация электропитания, монтаж розеток и автоматических выключателей, линий связи. </t>
  </si>
  <si>
    <t xml:space="preserve">ПИР, СМР, прочие затраты, при этом включено и не ограничиваясь этим: сборка щита согласно рабочей документации, установка на объекте, включая стоимость шкафа, монтажных и комплектующих материалов (DIN рейка, ограничитель; шина N; кабельный ввод; фланец мембранный; кросс-модуль L+PEN; короб перфорированный, серый RL6 до 40x40 включительно; клеммы проходные и прочее) . Организация и проведение оформления разрешительных документов, согласований , исполнительной документации.  Не включено: стоимость активного оборудования, организация электропитания, линий связи. </t>
  </si>
  <si>
    <t xml:space="preserve">Тип №1 габаритами до 395х310х220 включительно </t>
  </si>
  <si>
    <t xml:space="preserve">Тип №2 габаритами до 500x400x200 включительно </t>
  </si>
  <si>
    <t xml:space="preserve">Тип №3 габаритами до 650х500х220 включительно </t>
  </si>
  <si>
    <t xml:space="preserve"> Тип №4 габаритами до 800х650х250 включительно </t>
  </si>
  <si>
    <t xml:space="preserve"> Тип №5 габаритами до 1000х650х285 включительно </t>
  </si>
  <si>
    <t xml:space="preserve"> Тип №6 габаритами до 1200х750х300 включительно </t>
  </si>
  <si>
    <t xml:space="preserve">Монтаж оборудования свыше 4U в существующий телекоммуникационный шкаф/стойку </t>
  </si>
  <si>
    <t xml:space="preserve">Монтаж оборудования  1-4U включительно, в существующий телекоммуникационный шкаф/место/стойку </t>
  </si>
  <si>
    <t xml:space="preserve">
Не применяется совместно с Работами раздела с 1÷2, по установке оборудования входящего в состав стоимости порта.</t>
  </si>
  <si>
    <t xml:space="preserve">Не применяется совместно с Работами раздела с 1÷2 включительно.
Работы  по обновлению программного обеспечения активного оборудования, замена заводских настроек на программное обеспечение необходимое для работы сети ПАО «Ростелеком» на объекте строительства .Допускается совместное применение с п.6.29  по требованию Заказчика. </t>
  </si>
  <si>
    <t>Не применимо совместно с Работами раздела/пунктов 1; 4.7 ÷ 4.9.
Применимо совместно с позициями пп. 6.1÷6.3  при организации ДРС домофонии с монтажом свыше, чем 1 шт. на три этажа</t>
  </si>
  <si>
    <t xml:space="preserve">Демонтаж оборудования из телекоммуникационного шкафа/стойки </t>
  </si>
  <si>
    <t xml:space="preserve">Прокладка и монтаж кабеля типа UTP/FTP методом   подвеса </t>
  </si>
  <si>
    <t xml:space="preserve">СМР, ПИР,  не ограничиваясь перечисленным;  установка и монтаж контроллера/коммутатора координатно-матричного (включая крепежные материалы и изделия).  Организация и проведение оформления разрешительных документов, согласований , исполнительной документации. Без стоимости оборудования. </t>
  </si>
  <si>
    <t xml:space="preserve">СМР, ПИР,  не ограничиваясь перечисленным; установка и монтаж блока/модуля сопряжения (включая крепежные материалы и изделия).   Организация и проведение оформления разрешительных документов, согласований , исполнительной документации. Без стоимости оборудования. </t>
  </si>
  <si>
    <t xml:space="preserve">СМР, ПИР, прочие, не  ограничиваясь перечисленным (включая стоимость крепежных материалов, электросварочных/газосварочных работ по устройству площадки крепления и трасс прокладки линий связи и электропитания на существующих конструкциях): Установка и монтаж доводчика или электромеханического замка. Организация и проведение оформления разрешительных документов, согласований , исполнительной документации. Не включает стоимость доводчика или электромеханического замка. </t>
  </si>
  <si>
    <t xml:space="preserve">Применяется по согласованию с Заказчиком работ </t>
  </si>
  <si>
    <t xml:space="preserve">1 устройство </t>
  </si>
  <si>
    <t xml:space="preserve">ПНР приборов учета электрической энергии подключаемых к интеллектуальной системе учета гарантирующего поставщика </t>
  </si>
  <si>
    <t>• формирование ведомости приборов учета смонтированных на объекте (по форме Заказчика / гарантирующего поставщика),
• визуальная и инструментальная проверка исправности приборов учета, подготовка акта о выявленных неисправностях,
• настройка / конфигурирование каналов передачи данных приборов учета (включая, но не ограничиваясь: настройка APN) в соотвтетствии с требованиями Заказчика/гарантирующего поставщика
• визуальная и инструментальная проверка исправности кабельных линий связи интеллектуальной системы учета электроэнергии, подготовка акта о выявленных неисправностях
• настройка / конфигурирование приборов учета в соотвтетствии с требованиями Заказчика/гарантирующего поставщика
• замена неисправных сменных интерфейсных модулей (модемов) приборов учета
• оформление результатов испытаний / измерений / комплексной проверки работоспособности приборов учёта.</t>
  </si>
  <si>
    <t>•  визуальная и инструментальная проверка исправности УСПД, кабельных линий связи (от УСПД до клемм шкафа) переданных для ПНР, подготовка акта о выявленных неисправностях,
• проверка ведомости приборов учета смонтированных на объекте, подготовка и оформление замечаний
• настройка / конфигурирование УСПД/(конвертера интерфейсов) (включая но не ограничиваясь: обновление прошивки, первичное конфигурирование в соответствии с требованиями Заказчика, загрузку в УСПД ведомости приборов смотированных на объекте) в целях автоматизированной передачи данных с приборов учета в информационную систему Заказчика и/или в измерительно вычислительный комплекс (ИВК) гарантирующего поставщика
• комплексная проверка поступления данных с приборов учета на уровень УСПД и/или на уровень измерительно вычислительного комплекса (ИВК) гарантирующего поставщика (ГП)
• замена неисправного УСПД (без учета стоимости Оборудования)
• востановление линий связи и электропитания интерфейсов заменненого Оборудования</t>
  </si>
  <si>
    <t xml:space="preserve">• Проверка, корректировка и передача гарантирующему поставщику (ГП) ведомости приборов учета смонтированных на объекте,;
• Подготовка акта передачи в эксплуатацию ГП по форме утвержденной действующим законодательством (для приборов учета и Оборудования в составе интеллектуальной системы учета электроэнергии) (Акт ввода в эксплуатацию, Исполнительная документация);
(Проектная документация предоставляется от застройщика в сторону Исполнителя ПНР, со штампом в работу);
• Проведение приемо-сдаточных испытаний по методике, утвержденной   Заказчиком/ГП. </t>
  </si>
  <si>
    <t xml:space="preserve">СМР: Работы по подключению, переключению, настройки, абонентской панели видеодомофона, с учетом стоимости крепежных материалов. Не ограничиваясь перечисленным; определение полярности аб. устройства, перекоммутация в распределительном щитке в соответствии со схемой подключения, проверка работоспособности (качество видеосигнала, кнопки открытия, при необходимости установка усилителя). Прокладка и монтаж кабелей типа UTP данной расценкой не учтены. </t>
  </si>
  <si>
    <t xml:space="preserve">СМР, ПИР, Прочие затраты, в том числе ПНР, не ограничиваясь перечисленным: установка опорных конструкций (мачта) на крыше, стене или парапете(включая стоимость мачты с креплениями), монтаж антенны на мачте с юстировкой, монтаж выносного приемника, заземление, монтаж, настройка базовой станции, прокладка коаксиального кабеля от антенны до выносного приемника, включая стоимость основных и вспомогательных материалов. Проверка работоспособности БС (уровень сигнала). Организация и проведение оформления разрешительных документов, согласований , исполнительной документации.
Стоимость оборудования данной расценкой не учтена. Прокладка и монтаж кабелей типа ВВГ и типа UTP/FTP данной расценкой не учтены. </t>
  </si>
  <si>
    <t xml:space="preserve">СМР, ПИР, Прочие затраты, в том числе ПНР, не ограничиваясь перечисленным:  монтаж антенны на существующей мачте/стойке с юстировкой, монтаж выносного приемника, заземление, монтаж, настройка базовой станции, прокладка коаксиального кабеля от антенны до выносного приемника, включая стоимость основных и вспомогательных материалов. Проверка работоспособности БС (уровень сигнала). Организация и проведение оформления разрешительных документов, согласований , исполнительной документации.
Стоимость оборудования данной расценкой не учтена. Прокладка и монтаж кабелей типа ВВГ и типа UTP/FTP данной расценкой не учтены. </t>
  </si>
  <si>
    <t>СМР, ПИР:  прочее не ограничиваясь перечисленным:
- Установка и крепление оборудования, включая установку блока питания/PoE адаптера ; 
- Маркировка оборудования (согласно требованиям Заказчика); 
- Юстировка антенны (при наличии внешней антенны)
- включение тестирование согласно требованиям производителя оборудования, указанным в инструкции по монтажу; 
- Настройка БС и/или ретрансляторов радио-сигнала
- Проверка работоспособности БС (уровень сигнала)
 Без прокладки и стоимости кабеля. Без стоимости оборудования.  Организация и проведение оформления разрешительных документов, согласований , исполнительной документации.</t>
  </si>
  <si>
    <t xml:space="preserve">СМР. Перемещение БС  с  одной точки на другую  точку монтажа в рамках одного объекта с учетом выезда сотрудника на объект </t>
  </si>
  <si>
    <t xml:space="preserve">Прокладка провода трансляционного типа ПТВЖ / КСПВ  (или аналог) для радиофикации жилого дома/подключения аудиотрубки домофона от распределительной коробки; с устройством инфраструктуры для прокладки провода </t>
  </si>
  <si>
    <t>Вертикальный участок, для организации распределительной сети домофонии, организуется по расценки п. 6.1 -6.3 
Отдельная установка коммутационной коробки/ разветвителя интерфейса RS выполняется по расценке 6.33.1</t>
  </si>
  <si>
    <t xml:space="preserve">Монтаж  коробки радиотрансляционной РОН </t>
  </si>
  <si>
    <t>ПИР, СМР:
- Установка разветвителя интерфейсов,
- разделка и подключение на разветвителе кабелей магистрали и кабелей ответвления.
Без учета стоимости оборудования.</t>
  </si>
  <si>
    <t>ПИР, СМР: Позиция предусматривает: 
- установку и крепление оборудования; 
- прокладку и крепление проводов и кабелей, используемых при монтаже оборудования; 
- разделку и подключение проводов и кабелей к системе электропитания; 
- маркировку оборудования (согласно требованиям Заказчика); 
- включение электропитания и тестирование согласно требованиям производителя оборудования, указанным в инструкции по монтажу; 
-пуско-наладочные работы
Цена включает затраты на кабели питания, заземления, кабель UTP/FTP длинной до 100 метров, гофру и металлорукав для защиты этого кабеля, расходные материалы и доставку. Организация и проведение оформления разрешительных документов, согласований , исполнительной документации.</t>
  </si>
  <si>
    <t xml:space="preserve">СМР, ПИР,  не ограничиваясь перечисленным;  установка и монтаж реле включая крепежные материалы и изделия). Организация и проведение оформления разрешительных документов, согласований , исполнительной документации. Без стоимости оборудования. </t>
  </si>
  <si>
    <t xml:space="preserve">ПИР,СМР: Комплекс работ.  Включено, не ограничиваясь перечисленным: (включая земляные работы при необходимости и подготовку основания (включая стоимость материалов), монтаж стойки светофора; монтаж светофора; организация трассы электропитания длиной до 5 м и расключение (включая стоимость материалов); подключение коммутационного устройства (реле), подключение к контроллеру/блоку управления шлагбаума; восстановление покрытия проезжей части/тротуара/элементов благоустройства; Организация и проведение оформления разрешительных документов, согласований , исполнительной документации. Не включает стоимость стойки, светофора, коммутационного устройства. </t>
  </si>
  <si>
    <t xml:space="preserve">СМР  столбика под фотоэлемент, монтаж и подключение проводного фотоэлемента , включая расходные материалы, восстановление покрытия проезжей части/тротуара/элементов благоустройства. Не включает стоимость столбика, фотоэлемента. </t>
  </si>
  <si>
    <t xml:space="preserve">1 шт. </t>
  </si>
  <si>
    <t xml:space="preserve">Установка и монтаж турникета внутри помещения (полуростовый, трипод, роторный) </t>
  </si>
  <si>
    <t xml:space="preserve">комплекс </t>
  </si>
  <si>
    <t xml:space="preserve">Установка и монтаж полноростового турникета внутри помещения </t>
  </si>
  <si>
    <t xml:space="preserve">Установка и монтаж турникета уличного исполнения (полуростовый, трипод, роторный) </t>
  </si>
  <si>
    <t xml:space="preserve">ПИР:
- проведение обследования с выездом на объект с подготовкой отчета. 
Отчет об обследовании должен включать, не ограничиваясь: пояснительная записка, содержащую всю необходимую информацию о принципах построения системы, прокладки кабельных линий связи, местах установки оборудования, определение текущих настроек оборудования и приборов учета; структурная схема подключения приборов учета и оборудования; спецификация установленных приборов учета и оборудования; фотофиксация установленного оборудования, повреждений оборудования, линий связи и т.д.; ведомость смонтированных приборов учета (включая, но не ограничиваясь: номер точки учета, марка прибора учета, серийный номер прибора учета) </t>
  </si>
  <si>
    <t xml:space="preserve">ПИР, СМР: Установка модуля сопряжения  LORA/NB-IoT, пломбировка. </t>
  </si>
  <si>
    <t>ПНР, не ограничиваясь перечисленным:
• Формирование отчета в заданной форме по установленным на объекте приборам учета
• Настройка УСПД, конвертеров, преобразователей, концентраторов, счетчиков импульсов-регистраторов, радиомодемов и роутеров
• Конфигурирование приборов учета (включая, но не ограничиваясь - присвоение сетевого адреса, синхронизация времени, загрузка тарифного расписания, корректировка индикации и т.д.)
• Выполнение мероприятий по обеспечению выхода на связь и сбора показаний с установленных приборов учета
• Визуальный осмотр, подготовка отчета о выявленных неисправностях ПУ
• Проведение комплексной наладки всех элементов системы, отладка их взаимодействия
• Комплексная проверка работоспособности системы (поступление показаний).
• Оформление результатов испытаний
• Представление Заказчику приемосдаточной документации в соответствии с утвержденным перечнем документов, согласованным с Заказчиком</t>
  </si>
  <si>
    <t>1 шт.
(прибор)</t>
  </si>
  <si>
    <t>ПНР, не ограничиваясь перечисленным:
• Формирование отчета в заданной форме по установленным на объекте приборам учета
• Загрузка отчета в информационную систему заказчика
• Выполнение мероприятий по обеспечению выхода на связь и сбора показаний с установленных приборов учета
• Визуальный осмотр, подготовка отчета о выявленных неисправностях ПУ
• Замена неисправных радиомодулей приборов учета
• Выполнение настройки беспроводных счетчиков импульсов-регистраторов, радиомодемов и т.д.
• Комплексная проверка работоспособности системы (поступление показаний).
• Оформление результатов испытаний
• Проверка наличия радиопокрытия БС в месте установки приборов учета (при необходимости)
• Настройка БС и/или ретрансляторов радио-сигнала</t>
  </si>
  <si>
    <t xml:space="preserve">Установка, настройка  видеокамеры с кронштейном на фасаде здания </t>
  </si>
  <si>
    <t xml:space="preserve">Монтаж оборудования Wi-Fi внешнего размещения (Outdoor) 
</t>
  </si>
  <si>
    <t>СМР, ПИР:  прочее не ограничиваясь перечисленным:
- установку и крепление оборудования, включая установку блока питания/PoE адаптера ; 
- маркировку оборудования (согласно требованиям Заказчика); 
- юстировка направленной антенны; 
- включение тестирование согласно требованиям производителя оборудования, указанным в инструкции по монтажу; 
-пуско-наладочные работы, включая программирование точки;
 Без прокладки и стоимости кабеля. Без стоимости оборудования. Организация и проведение оформления разрешительных документов, согласований , исполнительной документации.</t>
  </si>
  <si>
    <t xml:space="preserve">СМР, предусматривает монтаж нестандартного/некомплектного/нетипового кронштейна под монтаж  точки доступа, РРС, видеокамеры. В состав работ включает монтаж, стоимость кронштейна приобретение/изготовление, монтажные материалы. </t>
  </si>
  <si>
    <t>Расчёт радиопокрытия: Позиция предусматривает подготовку технического решения по строительству сети Wi-Fi.
Техническое решение разрабатывается с применением аппаратно - программного комплексов (EKAHAU SITE SURVEY, TAMOGRAPH SITE SURVEY и т.п.), результатом разработки является проект PDF и программный файл в формате EKAHAU SITE SURVEY/ TAMOGRAPH). 
Разработка решений по оптимизации сети: проведение радиоизмерений с применением аппаратно - программного комплексов (EKAHAU SITE SURVEY, TAMOGRAPH SITE SURVEY и т.п.), результатом является отчёт с рекомендациями по улучшению показателей существующей сети, а так же проект PDF в действующей и планируемой сети, программный файл в формате EKAHAU SITE SURVEY/ TAMOGRAPH). По требованию Заказчика работ, состав работ может быть дополнен необходимым пунктом.</t>
  </si>
  <si>
    <t xml:space="preserve">Прокладка ПНД трубы диаметром до 32 мм включительно, в грунте </t>
  </si>
  <si>
    <t>ПИР, СМР: Монтаж на существующих конструкциях, включая затраты на доставку и все необходимые материалы (кабели питания, заземления, патч-корды, гофра и другие расходные материалы), установка и настройка многодиапазонного усилителя антенны.
Стоимость оборудования (антенны, усилителя) не входит в данную расценку.</t>
  </si>
  <si>
    <t xml:space="preserve">Применяется при демонтаже оборудования. </t>
  </si>
  <si>
    <t>Получение акта разграничения балансовой принадлежности и эксплуатационной ответственности сторон.
Позиция предусматривает:
- оформление (по форме электроснабжающей организации или Заказчика) акта разграничения балансовой принадлежности и эксплуатационной ответственности сторон;
 - оплата за подготовку и выдачу акта разграничения балансовой принадлежности и эксплуатационной ответственности сторон сетевой организации;
- предоставление акта Заказчику. Компенсация  позиций  применяется по их оплате на основании подтверждающих документов (счетов, (платежных поручений),договоров)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</si>
  <si>
    <t xml:space="preserve">Опосредованное технологическое присоединение*
*Владелец энергопринимающих устройств, ранее технологически присоединенных в надлежащем порядке к объектам электросетевого хозяйства сетевой организации, по согласованию с сетевой организацией вправе присоединить к принадлежащим ему объектам электросетевого хозяйства энергопринимающие устройства иного лица при условии соблюдения выданных ранее технических условий (далее – опосредованное присоединение). Опосредованное присоединение может быть осуществлено в случае, если присоединение объектов электросетевого хозяйства, принадлежащих владельцу ранее присоединенных энергопринимающих устройств, к объектам электросетевого хозяйства сетевой организации было произведено до 1 января 2015 года.
</t>
  </si>
  <si>
    <t>1. Взаимодействие с владельцем ранее присоединенных энергопринимающих устройств по осуществлению деятельности по технологическому присоединению.
2. Оформление Соглашения о перераспределении мощности
3. Взаимодействие с владельцем ранее присоединенных энергопринимающих устройств по оформлению Уведомления об опосредованном присоединении (п. 40.6-40.8 Правил ТП)
4. Взаимодействие с Владельцем ранее присоединенных ЭПУ по направлению в сетевую организацию копии документов о ТП энергопринимающих устройств иных лиц, а также заявление на переоформление документов о ТП.
5. Контроль получения Владельцем ранее присоединенных энергопринимающих устройств согласования опосредованного ТП от сетевой организации.
Компенсация  позиций  применяется по их оплате на основании подтверждающих документов (счетов,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</si>
  <si>
    <t>1. Обращение в Сетевую организацию за информацией о лицах, намеревающихся перераспределить максимальную мощность
2. Оплата в соответствии с стандартами раскрытия информации (ПП РФ от 21.01.2004 №24)
3. Обращение в Сетевую организацию за расчетом стоимости ТП (запрос расчета) при наличии согласия лица (лиц), заинтересованных в перераспределении мощности
4. Оплата счета за предоставление расчета стоимости ТП.
5. Контроль подачи владельцем заявления о намерении перераспределить максимальную мощность
  Компенсация  позиций  применяется по их оплате на основании подтверждающих документов (счетов,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</si>
  <si>
    <t>Проведение приемо-сдаточных испытаний электроустановок объекта сети радиодоступа с оформлением технического отчета установленной формы. Позиция предусматривает организацию приемо-сдаточных испытаний, проведение всех необходимых измерений, оформление протоколов измерений для подготовки и передачи Заказчику отчета установленной органами Ростехнадзора формы.
Цена указывается за отчет установленной формы, включает затраты на организацию и проведение измерений, оформление комплекта необходимых документов.  Компенсация  позиций  применяется по их оплате на основании подтверждающих документов (счетов,(платежных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</si>
  <si>
    <t xml:space="preserve">1 м </t>
  </si>
  <si>
    <t xml:space="preserve">Прокладка и монтаж силового кабеля типа ВВГнг/ВВГнг-LS/КГВВнг(А)-LS/ПВС (аналог) емкостью до 3х2,5  мм² по установленным конструкциям (труба/короб/гофра/металлорукав) с разводкой жил по приборам </t>
  </si>
  <si>
    <t xml:space="preserve">Прокладка и монтаж силового кабеля типа ВВГнг/ВВГнг-LS/КГВВнг(А)-LS/ПВС (аналог) емкостью до 2х1,5   мм² по установленным конструкциям (труба/короб/гофра/металлорукав) с разводкой жил по приборам </t>
  </si>
  <si>
    <t xml:space="preserve">Прокладка и монтаж силового кабеля типаВВГнг/ВВГнг-LS/КГВВнг(А)-LS/ПВС (аналог) емкостью до 3х2,5  мм² по проектируемым конструкциям: трубе/коробу/гофре с их установкой </t>
  </si>
  <si>
    <t xml:space="preserve">Прокладка и монтаж силового кабеля типа ВВГнг/ВВГнг-LS/КГВВнг(А)-LS/ПВС (аналог) емкостью до 3х2,5  мм² по проектируемому металлорукаву с его установкой </t>
  </si>
  <si>
    <t xml:space="preserve">Прокладка и монтаж кабеля силового ВБбШв (или аналог)  емкостью от 2х16 до 5х16 мм2 в грунте </t>
  </si>
  <si>
    <t xml:space="preserve">Применяется дополнительно к расценкам № 5.32; 5.33;
в случае превышения 50 м. прокладки кабеля в грунте. 
Применяется  отдельно  если требуется только работы по монтажу кабеля в грунте
</t>
  </si>
  <si>
    <t xml:space="preserve">ПИР, СМР,  с учетом стоимости  материалов.  Включает прокладку провода   по существующим конструкциям и трубам, присоединение к зажимам жил и проводов, измерения. Организация и проведение оформления разрешительных документов, согласований , исполнительной документации. </t>
  </si>
  <si>
    <t xml:space="preserve"> -Поиск площадки-кандидата в соответствии с требованиями Заказчика, обследование на предмет наличия прямой видимости (без переприема) и (или) возможности организации транспортной сети (ВОЛС, аренда)
- Подготовка, по результатам поиска, и передача Заказчику отчетов (по установленной Заказчиком форме) для выбора и утверждения площадки размещения.
 -Проведение предварительных переговоров с собственником (Арендодателем) и представителями третьей стороны. 
 -Представление правоустанавливающих документов (свидетельство о праве собственности, технический паспорт сооружения, изготовленный учреждением технической инвентаризации) на здание (сооружение). После согласования отчета, предоставить подписанный вариант Заказчику. Получение письменного согласия Арендодателя на размещение объекта и оформление договорных отношений.
- Разработка планов размещения антенн и оборудования, трасс прокладки кабелей, схем электроснабжения  оборудования
-Определение условий подключения к сети электропитания и категории надежности электроснабжения 
-Определение расстояния от площадки до других сооружений (БС), точек присутствия (ТП) с наличием активного оборудования РТК (оптическая позиция), подземных и наземных коммуникаций и др. для организации транспортной сети
В стоимость работ входят услуги по поиску площадки и сведения по потенциальным площадкам, отраженные в отчете. Составление плана размещения оборудования Заказчика на выбранном объекте. Разработка рабочего проекта на строительство объекта связи - не предусмотрена.</t>
  </si>
  <si>
    <t>Разработка основных предпроектных решений (включая перечень и стоимость работ).  Согласование предпроектных решений с Заказчиком. Согласование с Арендодателем и Клиентом: 
- размещения антенн и оборудования ; 
- трасс прокладки кабелей;
- схемы электроснабжения оборудования;
- Технических условий на электроснабжение.</t>
  </si>
  <si>
    <t xml:space="preserve">Заключение договора аренды на объект для размещения оборудования (тех сопровождение). </t>
  </si>
  <si>
    <t>Оформление по форме Заказчика, в соответствии с нормами действующего законодательства РФ, договора на размещение  (аренды, услуг, иных форм договоров):
-сбор у арендодателя и предоставление Заказчику пакета документов для заключения договора, согласно требований Заказчика;
-подписание договора у всех заинтересованных сторон;
-сдача подписанного договора Заказчику. 
Письменное согласование от собственника возможности проведения работ по гарантийному письму до подписания договора.</t>
  </si>
  <si>
    <t>С оформлением Протокола лабораторных испытаний интенсивности электромагнитного поля и получение санитарно-эпидемиологических Заключений, в соответствии с результатами проведения экспертизы (оценки), на размещение РРЛ.
Разрабатывается с учетом расчета СИВ (суммарной интенсивности взаимодействия) от всех источников электромагнитных излучений радиочастотных устройств). 
Включает передачу материалов Рабочего проекта на строительство РЭС в управление Роспотребнадзора. Получение Санитарно-эпидемиологического и экспертного заключения территориального управления Роспотребнадзора по материалам проектной документации (форма Р1) с разрешением проектируемых решений.
В цену включены услуги подрядной организации по получению положительного Заключения, включая обязательные платежи.</t>
  </si>
  <si>
    <t>Проведение измерений
электромагнитного излучения от
РЭС Заказчика. Получение Санитарно-эпидемиологического и экспертного заключения тер. Управления (ТУ) Роспотребнадзора с разрешением эксплуатировать РЭС (форма  Р2)</t>
  </si>
  <si>
    <t>Выполнение работ по измерению электромагнитного излучения (ЭМИ) антенн РЭС Заказчика: 
-организация выезда представителей ТУ Роспотребнадзора для  измерения ЭМИ; 
-получение в Роспотребнадзоре разрешения на эксплуатацию (форма Р2);
-получение протокола измерений, заключения и разрешения на эксплуатацию. 
Расчет стоимости производится за объект в целом. В стоимость работ входят услуги по получению положительного Заключения на объект в целом, включая стоимость протокола измерений, содержащего результаты измерений ЭМИ по каждой антенне, экспертизу измерений и  разрешение на эксплуатацию.</t>
  </si>
  <si>
    <t>Заключение разрабатывается специализированной организацией, имеющей разрешительную документацию на проведение данных работ. Позиция предусматривает: 
-сбор исходных данных для проведения поверочного расчета; 
-проведение поверочного расчета с целью определения возможности размещения дополнительных конструкций/оборудования Заказчика; 
- оформление и передачу Заказчику заключения о возможности размещения дополнительных конструкций/оборудования</t>
  </si>
  <si>
    <t>Выполняется силами подрядчика, при условии наличия у него разрешительных документов на проведения данного вида работ, либо привлечение специализированной организации для проведения обследования и выпуска экспертного заключения, включая: 
- обследование технического состояния антенной опоры на предмет возможности размещения на ней дополнительных конструкций/оборудования Заказчика;
- проведение поверочного расчета с целью определения возможности размещения дополнительных конструкций/оборудования Заказчика;   
 проведение всех необходимых прочностных расчетов с выводами о возможности/не возможности использования обследуемого сооружения для нужд Заказчика
- оформление и передача Заказчику заключения о возможности размещения дополнительных конструкций/оборудования.   
-предоставление  Отчета с заключением и рекомендациями (в том числе отчет о вертикальности АМС).</t>
  </si>
  <si>
    <t xml:space="preserve">Разработка основного комплекта рабочих чертежей марки РРС
</t>
  </si>
  <si>
    <t>Альбом марки РРС (Радиорелейная связь) разрабатывается в соответствии с требованиями нормативных документов Российской Федерации, действующих стандартов Заказчика, а также рекомендациями изготовителей изделий. В альбоме  отражаются технологические решения, применяемые для размещения и монтажа радиорелейного оборудования на ответной части - станции привязки. Альбом должен содержать:
- решения по размещению оборудования РРС и АФТ РРС, по соединению оборудования РРС, по заземлению и молниезащите оборудования РРС. 
В альбоме марки РРС должны быть приведены следующие документы: 
-общие данные (номер объекта, ведомость ссылочных и прилагаемых документов, ведомость рабочих чертежей марки РРС, общие указания по монтажу оборудования и АФТ РРС);
- план расположения оборудования и кабельных трасс в аппаратной;
- план расположения АФТ и аппаратной, схему соединений оборудования РРС, таблицу соединений, спецификации оборудования, изделий и материалов, чертеж металлоконструкций для установки антенн РРС.</t>
  </si>
  <si>
    <t xml:space="preserve">Сборка и монтаж узла РРС на объекте с  антенной  Ø 0,3- 0,6 м </t>
  </si>
  <si>
    <t>Монтаж на существующих конструкциях, включая затраты на доставку и все необходимые материалы (кабели питания, заземления, патч-корды, гофра и другие расходные материалы).
Монтаж  и ПНР  ODU, IDU, прокладка АФУ, кабелей питания, заземления, кроссировочных и коммутационных работ
Стоимость оборудования РРС не входит в данную расценку.</t>
  </si>
  <si>
    <t xml:space="preserve">Сборка и монтаж узла РРС на объекты с  антенной Ø 0,3-0,6 м </t>
  </si>
  <si>
    <t>Монтаж на проектируемых конструкциях включая (Цена включает затраты на монтажные материалы и доставку):
- Создание места для размещения антенны Радиорелейной станции на крыше, стене или парапете  стандартным креплением (включая доставку и монтаж,  стоимость трубостойки и всех сопутствующих материалов).
- Монтаж провода заземления либо заземление на существующий контур молниезащиты
Монтаж  и ПНР  ODU, IDU, прокладка АФУ, кабелей питания, заземления, кроссировочных и коммутационных работ
Стоимость оборудования РРС не входит в данную расценку.</t>
  </si>
  <si>
    <t xml:space="preserve">Сборка и монтаж узла РРС на объекте с  антенной  Ø 0,9-1,2 м </t>
  </si>
  <si>
    <t xml:space="preserve">Сборка и монтаж узла РРС на объекте с  антенной Ø 0,9-1,2 м </t>
  </si>
  <si>
    <t xml:space="preserve">Сборка и монтаж узла РРС на объекте с  антенной Ø 1,2 - 1,8 м </t>
  </si>
  <si>
    <t>Позиция предусматривает:
- настройку пролета (юстировка антенн), тестирование оборудования и каналов в соответствии с рекомендациями фирмы-производителя и требованиями Заказчика;
- подготовку комплекта документов по результатам настройки и тестирования (Акт).</t>
  </si>
  <si>
    <t xml:space="preserve">для объектов БШПД </t>
  </si>
  <si>
    <t>Применяется в случае заказа комплекса работ на станционной стороне.
 Состав работ в соответствии с рабочей документацией. 
Позиция предусматривает: 
- установку и крепление оборудования БС; 
- заземление оборудования БС (включая, при необходимости, изготовление кабелей); 
- разделку и подключение (при необходимости изготовление) проводов и кабелей к оборудованию БС; 
- прокладку и крепление проводов и кабелей, используемых при монтаже оборудования БС; 
- разделку и подключение проводов и кабелей к системе электропитания; 
- разделку и подключение проводов и кабелей на кроссе (включая монтаж плинтов); 
- маркировку оборудования БС (согласно требованиям Заказчика); 
- маркировку автоматов защиты оборудования БС (согласно требованиям Заказчика); 
- маркировку проводов и кабелей (согласно требованиям Заказчика); 
- маркировку кроссового оборудования (согласно требованиям Заказчика); 
- включение электропитания и тестирование согласно требованиям производителя оборудования, указанным в инструкции по монтажу; 
- загрузку конфигурационных файлов на сетевой элемент; 
 -подготовку исполнительной документации; 
- тестирование и сдача-приемка сетевого элемента по утверждённой Заказчиком процедуре Сдачи-Приёмки; Результат работы: 
- новый сетевой элемент полностью подготовлен к интеграции в сетевое окружение и сдан Заказчику по утвержденной процедуре. 
Цена включает затраты на кабели питания, заземления, кабель UTP/FTP длинной до 100 метров, гофру и металлорукав для защиты этого кабеля, расходные материалы и доставку.</t>
  </si>
  <si>
    <t xml:space="preserve">Монтаж и ПНР абонентского блока оборудования БШПД,  абонентского блока 3G/4G (outdoor)
</t>
  </si>
  <si>
    <t>Позиция предусматривает: 
- установку и крепление оборудования; 
- прокладку и крепление проводов и кабелей, используемых при монтаже оборудования БС; 
- разделку и подключение проводов и кабелей к системе электропитания; 
- маркировку оборудования (согласно требованиям Заказчика); 
- юстировка абонентского блока; 
- включение электропитания и тестирование согласно требованиям производителя оборудования, указанным в инструкции по монтажу,
 -организация и проведение оформления разрешительных документов, согласований , исполнительной документации.
Цена включает затраты на кабели питания, заземления, кабель UTP/FTP длинной до 100 метров, гофру и металлорукав для защиты этого кабеля, расходные материалы и доставку.</t>
  </si>
  <si>
    <t>Комплекс работ по изготовлению объекта, включая:
Приобретение. Доставка на площадку строительства БС. Сборка. Монтаж на фундаменте  или с использованием трубостоек, Подключение к системе молниезащиты  (включая все расходные материалы).  Организация и проведение оформления разрешительных документов, согласований , исполнительной документации.  Предоставление исполнительной документации, согласно требований Заказчика. Организация и проведение оформления  Топографо-геодезических работ7( с нанесением на городской планшет исполнительной сьёмки), Услуги по оформлению собственности10,  Услуги по оформлению прав8 , Земельное дело11, Инженерно-геологические изыскания  (совместно  с п.п.4.1.2-4.1.6).</t>
  </si>
  <si>
    <t xml:space="preserve"> высотой до  26 м (типа СК ) </t>
  </si>
  <si>
    <t xml:space="preserve">Предусмотрено использование альпиниста одну рабочую смену (8 часов) без учета времени в пути. </t>
  </si>
  <si>
    <t xml:space="preserve">ПИР'СКС </t>
  </si>
  <si>
    <t xml:space="preserve">Демонтаж кабель каналов, коробов ПВХ </t>
  </si>
  <si>
    <t xml:space="preserve">СМР, демонтаж (разборка/сборка) кабель каналов, комплектующих (крышки, разделительные перегородки), включая сопутствующие работы  ( погрузку, разгрузку, транспортировку). </t>
  </si>
  <si>
    <t xml:space="preserve">Прокладка и монтаж гофры, по конструкциям Д до 50 мм </t>
  </si>
  <si>
    <t xml:space="preserve">Демонтаж труб, гофры </t>
  </si>
  <si>
    <t xml:space="preserve">Монтаж кабельных лотков потолочного/настенного типа, включая работы по установке узлов крепления, фурнитуры, поворотных элементов, сопутствующих работ, заземления (при необходимости), стоимость основных и  крепежных материалов. </t>
  </si>
  <si>
    <t xml:space="preserve">Прокладка кабеля </t>
  </si>
  <si>
    <t xml:space="preserve">СМР, включая прокладку, монтаж кабеля, работы по трассировке кабеля (размотка, маркировка , замер длины , растяжка , нарезка , жгутирование), с учетом стоимости кабеля и крепежных материалов, другие сопутствующие работы. </t>
  </si>
  <si>
    <t xml:space="preserve">Демонтаж силового кабеля (провода)  из короба, лотка, кабельного канала, гофры и т.д. </t>
  </si>
  <si>
    <t xml:space="preserve">СМР, прокладка кабеля, включая работы по трассировке кабеля  (размотка , маркировка , замер длины , растяжка , нарезка , жгутирование), с учетом стоимости кабеля и крепежных материалов, другие сопутствующие работы. </t>
  </si>
  <si>
    <t xml:space="preserve">СМР, включая прокладку, монтаж, роботы по трассировке кабеля (размотка , маркировка , замер длины , растяжка , нарезка , жгутирование) установке разветвителей, делителей, стоимость основных и  крепежных материалов, другие сопутствующие работы. </t>
  </si>
  <si>
    <t>Расценка применяется при выполнении комплекса работ по СКС на одном объекте.
Не применимо совместно с расценками 8.3.1.</t>
  </si>
  <si>
    <t xml:space="preserve">Демонтаж розетки/выключателя </t>
  </si>
  <si>
    <t>Расценка применяется при выполнении комплекса работ по СКС на одном объекте
Применяется совместно с расценкой 8.5.6.</t>
  </si>
  <si>
    <t xml:space="preserve">Расценка применяется при выполнении комплекса работ по СКС на одном объекте
* При единовременном монтаже применять  понижающий коэффициент (К):  
- 2-я ед. оборудования  * К 0,7;
- 3-я ед. оборудования * К 0,6;
- 4-я ед. оборудования * К 0,5;
- 5-я ед. оборудования * К 0,4;
-6-я ед. оборудования - ∞ * К 0,3. </t>
  </si>
  <si>
    <t xml:space="preserve">СМР, включая (но не ограничиваясь) , разделку и расшивка, укладка крепление  кабеля </t>
  </si>
  <si>
    <t xml:space="preserve">пара </t>
  </si>
  <si>
    <t>СМР, с учетом сопутствующих работ и стоимости материалов.
Внесение данных в исполнительную документацию (в кабельный журнал).</t>
  </si>
  <si>
    <t xml:space="preserve">Тестирование соединений UTP, STP на соответствие категории 5e,6e </t>
  </si>
  <si>
    <t>Пусконаладочные работы по электромонтажным  работам, 
замер полного сопротивления цепи "фаза-нуль", проверка наличия цепи между заземлителями и заземленными элементами, прогрузка автомата, составление протокола, внесение в исполнительную документацию. (Линия, цепь).</t>
  </si>
  <si>
    <t xml:space="preserve"> Укладка антистатического  линолеума </t>
  </si>
  <si>
    <t xml:space="preserve">Монтаж фальшпола </t>
  </si>
  <si>
    <t xml:space="preserve">СМР, частичная разборка и сборка устроенных конструкций, включая сопутствующие работы. </t>
  </si>
  <si>
    <t xml:space="preserve">Демонтаж/монтаж фасадной керамической плитки, алюкобонд и пр. </t>
  </si>
  <si>
    <t xml:space="preserve">Восстановление керамической плитки стен </t>
  </si>
  <si>
    <t xml:space="preserve">Восстановление окраски стен </t>
  </si>
  <si>
    <t xml:space="preserve">Расчистка старой краски, шпатлёвка поверхности, первая, вторая  окраска </t>
  </si>
  <si>
    <t xml:space="preserve">После завершения претензионной работы с исполнителем СМР,
применяется в случае подготовки ИД подрядным способом отдельно от выполнения работ СМР. </t>
  </si>
  <si>
    <t xml:space="preserve">Организация АРМ </t>
  </si>
  <si>
    <t xml:space="preserve">СМР: Монтаж АРМ  в составе:  монитор, системный блок,/моноблок, блок бесперебойного питания, клавиатура и/или мышь, включая их установку, подключение к сети электропитания, сети ЛВС. С учетом стоимости работ, стоимости крепежных  материалов и патч-корда. </t>
  </si>
  <si>
    <t xml:space="preserve">СМР: Монтаж периферийного устройства (Сканер, принтер, копир, плоттер, МФУ),  подключение к сети электропитания, сети ЛВС, настройка, тестирование.  С учетом стоимости работ по прокладке патч-корда,  стоимости крепежных  материалов и патч-корда. </t>
  </si>
  <si>
    <t xml:space="preserve">Демонтаж АРМ/периферийного устройства </t>
  </si>
  <si>
    <t xml:space="preserve">Настройка и тестирование автоматизированного рабочего места (АРМ). </t>
  </si>
  <si>
    <t>Предустановка/установка программного обеспечения Заказчика, 'проверка наличия физического соединения; настройка сетевых параметров; заведение в домен (например, посредством запуска заранее подготовленного скрипта);
 проверка связности со шлюзом по умолчанию (пинг из «черного окна», cmd);
проверка доступа в локальным ресурсам Заказчика (по инструкции);
 проверка доступа в внешним ресурсам Интернет (по инструкции);
 настройка подключения к сетевым принтерам (или по инструкции или посредством запуска скрипта);
 проверка сетевой печати;
 настройка почтового клиента (по инструкции или посредством запуска скрипта);
 проверка работы электронной почты – отправка/ получение тестового сообщения по инструкции.</t>
  </si>
  <si>
    <t xml:space="preserve">СМР: В том числе включая и не ограничиваясь перечисленным: монтаж/установка телевизионной панели размером диагонали до 55 дюймов, разметка и сверление отверстий, установка кронштейна, завинчивание винтов до проектного усилия, коммутация, подключение к сети электропитания. </t>
  </si>
  <si>
    <t xml:space="preserve">СМР: установка/подключение, настройка, телефонного аппарата. С учетом стоимости работ, стоимости крепежных  материалов и патч-корда. </t>
  </si>
  <si>
    <t>Для объектов NRFS</t>
  </si>
  <si>
    <t>Применение расценки возможно совместно с Работами пунктов  3.2; 4.3; 4.8; 5.0.1÷ 5.3, 5.5-5.16; 5.24; 5.25; 5.27-5.28; 5.32; 5.33; 5.36, 5.37, 6.116, 6.95, 8.7.12  по согласованию с Заказчиком с оценкой рыночной стоимости работ на основании  подтверждающих документов</t>
  </si>
  <si>
    <t>Протяженность по работам, указанным в пп.3.1-3.3; 6.8.1-6.8.2  учитывается  по оптической длине трассы;</t>
  </si>
  <si>
    <t>НМЦ_филиал в Ярославской и Костромской областях_сегменты B2C/B2B/B2O/B2G1/2 _ ЕБПР_2026/2027</t>
  </si>
  <si>
    <t>СТОИМОСТЬ ЕДИНИЧНЫХ РАСЦЕНОК НА ВИДЫ РАБОТ (СПЕЦИФИКАЦИЯ РАБОТ)
Филиал в Ярославской и Костромской областях сегменты B2C/B2B/B2O/B2G1/2 _ ЕБПР_2026/2027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</si>
</sst>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_-* #,##0.00\ _₽_-;\-* #,##0.00\ _₽_-;_-* &quot;-&quot;??\ _₽_-;_-@_-"/>
    <numFmt numFmtId="165" formatCode="#,##0.0000"/>
    <numFmt numFmtId="166" formatCode="#,##0.000"/>
  </numFmts>
  <fonts count="27" x14ac:knownFonts="1">
    <font>
      <sz val="11"/>
      <color theme="1"/>
      <name val="Calibri"/>
      <family val="2"/>
      <charset val="204"/>
      <scheme val="minor"/>
    </font>
    <font>
      <sz val="11"/>
      <color theme="1"/>
      <name val="Calibri"/>
      <family val="2"/>
      <charset val="204"/>
      <scheme val="minor"/>
    </font>
    <font>
      <sz val="10"/>
      <name val="Arial Cyr"/>
      <charset val="204"/>
    </font>
    <font>
      <sz val="11"/>
      <color theme="1"/>
      <name val="Calibri"/>
      <family val="2"/>
      <scheme val="minor"/>
    </font>
    <font>
      <b/>
      <sz val="20"/>
      <color theme="1"/>
      <name val="Times New Roman"/>
      <family val="1"/>
      <charset val="204"/>
    </font>
    <font>
      <b/>
      <sz val="16"/>
      <name val="Times New Roman"/>
      <family val="1"/>
      <charset val="204"/>
    </font>
    <font>
      <b/>
      <sz val="16"/>
      <color theme="1"/>
      <name val="Times New Roman"/>
      <family val="1"/>
      <charset val="204"/>
    </font>
    <font>
      <b/>
      <sz val="12"/>
      <name val="Times New Roman"/>
      <family val="1"/>
      <charset val="204"/>
    </font>
    <font>
      <sz val="12"/>
      <color theme="1"/>
      <name val="Times New Roman"/>
      <family val="1"/>
      <charset val="204"/>
    </font>
    <font>
      <sz val="12"/>
      <name val="Times New Roman"/>
      <family val="1"/>
      <charset val="204"/>
    </font>
    <font>
      <sz val="16"/>
      <color theme="1"/>
      <name val="Times New Roman"/>
      <family val="1"/>
      <charset val="204"/>
    </font>
    <font>
      <b/>
      <sz val="18"/>
      <color theme="1"/>
      <name val="Times New Roman"/>
      <family val="1"/>
      <charset val="204"/>
    </font>
    <font>
      <b/>
      <sz val="14"/>
      <name val="Times New Roman"/>
      <family val="1"/>
      <charset val="204"/>
    </font>
    <font>
      <sz val="11"/>
      <color theme="1"/>
      <name val="Times New Roman"/>
      <family val="1"/>
      <charset val="204"/>
    </font>
    <font>
      <b/>
      <sz val="11"/>
      <color theme="1"/>
      <name val="Times New Roman"/>
      <family val="1"/>
      <charset val="204"/>
    </font>
    <font>
      <sz val="10"/>
      <name val="Times New Roman"/>
      <family val="1"/>
      <charset val="204"/>
    </font>
    <font>
      <sz val="18"/>
      <color theme="1"/>
      <name val="Times New Roman"/>
      <family val="1"/>
      <charset val="204"/>
    </font>
    <font>
      <strike/>
      <sz val="12"/>
      <name val="Times New Roman"/>
      <family val="1"/>
      <charset val="204"/>
    </font>
    <font>
      <sz val="16"/>
      <name val="Times New Roman"/>
      <family val="1"/>
      <charset val="204"/>
    </font>
    <font>
      <i/>
      <sz val="16"/>
      <name val="Times New Roman"/>
      <family val="1"/>
      <charset val="204"/>
    </font>
    <font>
      <sz val="18"/>
      <name val="Times New Roman"/>
      <family val="1"/>
      <charset val="204"/>
    </font>
    <font>
      <b/>
      <sz val="12"/>
      <color theme="1"/>
      <name val="Times New Roman"/>
      <family val="1"/>
      <charset val="204"/>
    </font>
    <font>
      <b/>
      <sz val="12"/>
      <color theme="1"/>
      <name val="Calibri"/>
      <family val="2"/>
      <charset val="204"/>
      <scheme val="minor"/>
    </font>
    <font>
      <sz val="12"/>
      <color theme="1"/>
      <name val="Calibri"/>
      <family val="2"/>
      <charset val="204"/>
      <scheme val="minor"/>
    </font>
    <font>
      <b/>
      <sz val="18"/>
      <name val="Times New Roman"/>
      <family val="1"/>
      <charset val="204"/>
    </font>
    <font>
      <b/>
      <sz val="14"/>
      <color theme="1"/>
      <name val="Times New Roman"/>
      <family val="1"/>
      <charset val="204"/>
    </font>
    <font>
      <sz val="14"/>
      <name val="Times New Roman"/>
      <family val="1"/>
      <charset val="204"/>
    </font>
  </fonts>
  <fills count="4">
    <fill>
      <patternFill patternType="none"/>
    </fill>
    <fill>
      <patternFill patternType="gray125"/>
    </fill>
    <fill>
      <patternFill patternType="solid">
        <fgColor rgb="FFFFFF00"/>
        <bgColor indexed="64"/>
      </patternFill>
    </fill>
    <fill>
      <patternFill patternType="solid">
        <fgColor theme="9" tint="0.59999389629810485"/>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right/>
      <top/>
      <bottom style="thin">
        <color indexed="64"/>
      </bottom>
      <diagonal/>
    </border>
    <border>
      <left/>
      <right/>
      <top/>
      <bottom style="medium">
        <color auto="1"/>
      </bottom>
      <diagonal/>
    </border>
    <border>
      <left style="thin">
        <color auto="1"/>
      </left>
      <right/>
      <top style="thin">
        <color auto="1"/>
      </top>
      <bottom/>
      <diagonal/>
    </border>
    <border>
      <left/>
      <right/>
      <top style="thin">
        <color auto="1"/>
      </top>
      <bottom/>
      <diagonal/>
    </border>
    <border>
      <left style="thin">
        <color indexed="64"/>
      </left>
      <right style="medium">
        <color indexed="64"/>
      </right>
      <top style="thin">
        <color indexed="64"/>
      </top>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s>
  <cellStyleXfs count="10">
    <xf numFmtId="0" fontId="0" fillId="0" borderId="0"/>
    <xf numFmtId="0" fontId="1" fillId="0" borderId="0"/>
    <xf numFmtId="0" fontId="2" fillId="0" borderId="0"/>
    <xf numFmtId="0" fontId="1" fillId="0" borderId="0"/>
    <xf numFmtId="0" fontId="2" fillId="0" borderId="0"/>
    <xf numFmtId="164" fontId="1" fillId="0" borderId="0" applyFont="0" applyFill="0" applyBorder="0" applyAlignment="0" applyProtection="0"/>
    <xf numFmtId="0" fontId="3" fillId="0" borderId="0"/>
    <xf numFmtId="9" fontId="1" fillId="0" borderId="0" applyFont="0" applyFill="0" applyBorder="0" applyAlignment="0" applyProtection="0"/>
    <xf numFmtId="0" fontId="1" fillId="0" borderId="0"/>
    <xf numFmtId="0" fontId="1" fillId="0" borderId="0"/>
  </cellStyleXfs>
  <cellXfs count="246">
    <xf numFmtId="0" fontId="0" fillId="0" borderId="0" xfId="0"/>
    <xf numFmtId="0" fontId="10" fillId="0" borderId="0" xfId="0" applyFont="1" applyAlignment="1">
      <alignment wrapText="1"/>
    </xf>
    <xf numFmtId="0" fontId="8" fillId="0" borderId="0" xfId="0" applyFont="1" applyAlignment="1">
      <alignment wrapText="1"/>
    </xf>
    <xf numFmtId="0" fontId="6" fillId="0" borderId="5" xfId="0" applyFont="1" applyBorder="1" applyAlignment="1">
      <alignment horizontal="center" vertical="center" wrapText="1"/>
    </xf>
    <xf numFmtId="0" fontId="8" fillId="0" borderId="0" xfId="0" applyFont="1" applyAlignment="1">
      <alignment wrapText="1" shrinkToFit="1"/>
    </xf>
    <xf numFmtId="0" fontId="10" fillId="0" borderId="0" xfId="0" applyFont="1" applyBorder="1" applyAlignment="1">
      <alignment wrapText="1"/>
    </xf>
    <xf numFmtId="0" fontId="7" fillId="0" borderId="1" xfId="2" applyFont="1" applyFill="1" applyBorder="1" applyAlignment="1" applyProtection="1">
      <alignment horizontal="center" vertical="center" wrapText="1" shrinkToFit="1"/>
    </xf>
    <xf numFmtId="166" fontId="11" fillId="2" borderId="0" xfId="0" applyNumberFormat="1" applyFont="1" applyFill="1" applyAlignment="1">
      <alignment horizontal="center" vertical="center" wrapText="1"/>
    </xf>
    <xf numFmtId="166" fontId="10" fillId="0" borderId="5" xfId="0" applyNumberFormat="1" applyFont="1" applyBorder="1" applyAlignment="1">
      <alignment horizontal="center" vertical="center" wrapText="1"/>
    </xf>
    <xf numFmtId="166" fontId="10" fillId="0" borderId="6" xfId="0" applyNumberFormat="1" applyFont="1" applyBorder="1" applyAlignment="1">
      <alignment horizontal="center" vertical="center" wrapText="1"/>
    </xf>
    <xf numFmtId="0" fontId="12" fillId="0" borderId="1" xfId="2" applyFont="1" applyFill="1" applyBorder="1" applyAlignment="1">
      <alignment vertical="center"/>
    </xf>
    <xf numFmtId="0" fontId="13" fillId="0" borderId="0" xfId="0" applyFont="1" applyAlignment="1">
      <alignment wrapText="1"/>
    </xf>
    <xf numFmtId="0" fontId="14" fillId="0" borderId="0" xfId="0" applyFont="1" applyAlignment="1">
      <alignment wrapText="1"/>
    </xf>
    <xf numFmtId="166" fontId="13" fillId="0" borderId="0" xfId="0" applyNumberFormat="1" applyFont="1" applyAlignment="1">
      <alignment wrapText="1"/>
    </xf>
    <xf numFmtId="0" fontId="9" fillId="0" borderId="1" xfId="3" applyFont="1" applyFill="1" applyBorder="1" applyAlignment="1">
      <alignment horizontal="center" vertical="center" wrapText="1"/>
    </xf>
    <xf numFmtId="0" fontId="15" fillId="0" borderId="1" xfId="3" applyFont="1" applyFill="1" applyBorder="1" applyAlignment="1">
      <alignment horizontal="center" vertical="center" wrapText="1"/>
    </xf>
    <xf numFmtId="0" fontId="9" fillId="0" borderId="1" xfId="4" applyFont="1" applyFill="1" applyBorder="1" applyAlignment="1" applyProtection="1">
      <alignment horizontal="center" vertical="center"/>
      <protection locked="0"/>
    </xf>
    <xf numFmtId="0" fontId="12" fillId="0" borderId="1" xfId="2" applyFont="1" applyFill="1" applyBorder="1" applyAlignment="1">
      <alignment vertical="center" wrapText="1"/>
    </xf>
    <xf numFmtId="0" fontId="9" fillId="0" borderId="1" xfId="1" applyNumberFormat="1" applyFont="1" applyFill="1" applyBorder="1" applyAlignment="1">
      <alignment horizontal="center" vertical="center" wrapText="1"/>
    </xf>
    <xf numFmtId="4" fontId="9" fillId="0" borderId="1" xfId="3" applyNumberFormat="1" applyFont="1" applyFill="1" applyBorder="1" applyAlignment="1">
      <alignment horizontal="center" vertical="center" wrapText="1"/>
    </xf>
    <xf numFmtId="0" fontId="7" fillId="0" borderId="1" xfId="2" applyFont="1" applyFill="1" applyBorder="1" applyAlignment="1">
      <alignment horizontal="center" vertical="center" wrapText="1"/>
    </xf>
    <xf numFmtId="0" fontId="7" fillId="0" borderId="1" xfId="2" applyFont="1" applyFill="1" applyBorder="1" applyAlignment="1">
      <alignment horizontal="center" vertical="center"/>
    </xf>
    <xf numFmtId="0" fontId="16" fillId="0" borderId="0" xfId="0" applyFont="1" applyAlignment="1">
      <alignment wrapText="1" shrinkToFit="1"/>
    </xf>
    <xf numFmtId="0" fontId="13" fillId="0" borderId="0" xfId="0" applyFont="1" applyAlignment="1">
      <alignment horizontal="center" wrapText="1"/>
    </xf>
    <xf numFmtId="0" fontId="10" fillId="0" borderId="0" xfId="0" applyFont="1" applyBorder="1" applyAlignment="1">
      <alignment horizontal="center" wrapText="1"/>
    </xf>
    <xf numFmtId="0" fontId="13" fillId="0" borderId="0" xfId="0" applyFont="1" applyAlignment="1">
      <alignment horizontal="center" vertical="center" wrapText="1"/>
    </xf>
    <xf numFmtId="4" fontId="7" fillId="0" borderId="1" xfId="1" applyNumberFormat="1" applyFont="1" applyFill="1" applyBorder="1" applyAlignment="1" applyProtection="1">
      <alignment horizontal="center" vertical="center" wrapText="1" shrinkToFit="1"/>
    </xf>
    <xf numFmtId="4" fontId="7" fillId="0" borderId="1" xfId="0" applyNumberFormat="1" applyFont="1" applyFill="1" applyBorder="1" applyAlignment="1" applyProtection="1">
      <alignment horizontal="center" vertical="center" wrapText="1" shrinkToFit="1"/>
    </xf>
    <xf numFmtId="4" fontId="7" fillId="0" borderId="7" xfId="0" applyNumberFormat="1" applyFont="1" applyFill="1" applyBorder="1" applyAlignment="1" applyProtection="1">
      <alignment horizontal="center" vertical="center" wrapText="1" shrinkToFit="1"/>
    </xf>
    <xf numFmtId="4" fontId="7" fillId="0" borderId="4" xfId="0" applyNumberFormat="1" applyFont="1" applyFill="1" applyBorder="1" applyAlignment="1" applyProtection="1">
      <alignment horizontal="center" vertical="center" wrapText="1" shrinkToFit="1"/>
    </xf>
    <xf numFmtId="0" fontId="11" fillId="0" borderId="0" xfId="0" applyFont="1" applyAlignment="1">
      <alignment horizontal="right" vertical="center"/>
    </xf>
    <xf numFmtId="9" fontId="10" fillId="0" borderId="11" xfId="0" applyNumberFormat="1" applyFont="1" applyFill="1" applyBorder="1" applyAlignment="1">
      <alignment horizontal="center" vertical="center" wrapText="1"/>
    </xf>
    <xf numFmtId="9" fontId="10" fillId="0" borderId="0" xfId="0" applyNumberFormat="1" applyFont="1" applyFill="1" applyBorder="1" applyAlignment="1">
      <alignment horizontal="center" vertical="center" wrapText="1"/>
    </xf>
    <xf numFmtId="166" fontId="10" fillId="0" borderId="0" xfId="0" applyNumberFormat="1" applyFont="1" applyBorder="1" applyAlignment="1">
      <alignment wrapText="1"/>
    </xf>
    <xf numFmtId="166" fontId="10" fillId="0" borderId="11" xfId="0" applyNumberFormat="1" applyFont="1" applyBorder="1" applyAlignment="1">
      <alignment wrapText="1"/>
    </xf>
    <xf numFmtId="0" fontId="6" fillId="0" borderId="9" xfId="0" applyFont="1" applyBorder="1" applyAlignment="1">
      <alignment horizontal="center" vertical="center" wrapText="1"/>
    </xf>
    <xf numFmtId="0" fontId="6" fillId="0" borderId="7" xfId="0" applyFont="1" applyBorder="1" applyAlignment="1">
      <alignment horizontal="center" vertical="center" wrapText="1"/>
    </xf>
    <xf numFmtId="166" fontId="10" fillId="0" borderId="1" xfId="0" applyNumberFormat="1" applyFont="1" applyBorder="1" applyAlignment="1">
      <alignment horizontal="center" vertical="center" wrapText="1"/>
    </xf>
    <xf numFmtId="0" fontId="6" fillId="0" borderId="1" xfId="0" applyFont="1" applyBorder="1" applyAlignment="1">
      <alignment horizontal="center" vertical="center" wrapText="1"/>
    </xf>
    <xf numFmtId="166" fontId="10" fillId="0" borderId="4" xfId="0" applyNumberFormat="1" applyFont="1" applyBorder="1" applyAlignment="1">
      <alignment horizontal="center" vertical="center" wrapText="1"/>
    </xf>
    <xf numFmtId="0" fontId="18" fillId="0" borderId="0" xfId="0" applyFont="1" applyFill="1" applyAlignment="1" applyProtection="1">
      <alignment wrapText="1"/>
    </xf>
    <xf numFmtId="165" fontId="18" fillId="0" borderId="12" xfId="0" applyNumberFormat="1" applyFont="1" applyFill="1" applyBorder="1" applyAlignment="1" applyProtection="1">
      <alignment horizontal="center" vertical="center" wrapText="1"/>
    </xf>
    <xf numFmtId="166" fontId="18" fillId="0" borderId="12" xfId="0" applyNumberFormat="1" applyFont="1" applyFill="1" applyBorder="1" applyAlignment="1" applyProtection="1">
      <alignment wrapText="1"/>
    </xf>
    <xf numFmtId="0" fontId="5" fillId="0" borderId="8" xfId="0" applyFont="1" applyFill="1" applyBorder="1" applyAlignment="1" applyProtection="1">
      <alignment horizontal="center" vertical="center" wrapText="1"/>
    </xf>
    <xf numFmtId="166" fontId="18" fillId="0" borderId="3" xfId="0" applyNumberFormat="1" applyFont="1" applyFill="1" applyBorder="1" applyAlignment="1" applyProtection="1">
      <alignment horizontal="center" vertical="center" wrapText="1"/>
    </xf>
    <xf numFmtId="0" fontId="5" fillId="0" borderId="3" xfId="0" applyFont="1" applyFill="1" applyBorder="1" applyAlignment="1" applyProtection="1">
      <alignment horizontal="center" vertical="center" wrapText="1"/>
    </xf>
    <xf numFmtId="166" fontId="18" fillId="0" borderId="3" xfId="0" applyNumberFormat="1" applyFont="1" applyFill="1" applyBorder="1" applyAlignment="1" applyProtection="1">
      <alignment horizontal="center" wrapText="1"/>
    </xf>
    <xf numFmtId="166" fontId="18" fillId="0" borderId="10" xfId="0" applyNumberFormat="1" applyFont="1" applyFill="1" applyBorder="1" applyAlignment="1" applyProtection="1">
      <alignment horizontal="center" wrapText="1"/>
    </xf>
    <xf numFmtId="0" fontId="5" fillId="0" borderId="9" xfId="1" applyFont="1" applyFill="1" applyBorder="1" applyAlignment="1" applyProtection="1">
      <alignment horizontal="center" vertical="center" wrapText="1"/>
    </xf>
    <xf numFmtId="0" fontId="5" fillId="0" borderId="5" xfId="1" applyFont="1" applyFill="1" applyBorder="1" applyAlignment="1" applyProtection="1">
      <alignment horizontal="center" vertical="center" wrapText="1"/>
    </xf>
    <xf numFmtId="0" fontId="5" fillId="0" borderId="6" xfId="1" applyFont="1" applyFill="1" applyBorder="1" applyAlignment="1" applyProtection="1">
      <alignment horizontal="center" vertical="center" wrapText="1"/>
    </xf>
    <xf numFmtId="0" fontId="5" fillId="0" borderId="5" xfId="0" applyFont="1" applyFill="1" applyBorder="1" applyAlignment="1" applyProtection="1">
      <alignment horizontal="center" vertical="center" wrapText="1"/>
    </xf>
    <xf numFmtId="0" fontId="5" fillId="0" borderId="6" xfId="0" applyFont="1" applyFill="1" applyBorder="1" applyAlignment="1" applyProtection="1">
      <alignment horizontal="center" vertical="center" wrapText="1"/>
    </xf>
    <xf numFmtId="2" fontId="5" fillId="0" borderId="9" xfId="0" applyNumberFormat="1" applyFont="1" applyFill="1" applyBorder="1" applyAlignment="1" applyProtection="1">
      <alignment horizontal="center" vertical="center" wrapText="1"/>
    </xf>
    <xf numFmtId="166" fontId="19" fillId="0" borderId="5" xfId="0" applyNumberFormat="1" applyFont="1" applyFill="1" applyBorder="1" applyAlignment="1" applyProtection="1">
      <alignment horizontal="center" vertical="center" wrapText="1"/>
    </xf>
    <xf numFmtId="2" fontId="5" fillId="0" borderId="5" xfId="0" applyNumberFormat="1" applyFont="1" applyFill="1" applyBorder="1" applyAlignment="1" applyProtection="1">
      <alignment horizontal="center" vertical="center" wrapText="1"/>
    </xf>
    <xf numFmtId="166" fontId="19" fillId="0" borderId="6" xfId="0" applyNumberFormat="1" applyFont="1" applyFill="1" applyBorder="1" applyAlignment="1" applyProtection="1">
      <alignment horizontal="center" vertical="center" wrapText="1"/>
    </xf>
    <xf numFmtId="0" fontId="18" fillId="0" borderId="7" xfId="1" applyFont="1" applyFill="1" applyBorder="1" applyAlignment="1" applyProtection="1">
      <alignment horizontal="center" vertical="center" wrapText="1"/>
    </xf>
    <xf numFmtId="0" fontId="18" fillId="0" borderId="1" xfId="1" applyFont="1" applyFill="1" applyBorder="1" applyAlignment="1" applyProtection="1">
      <alignment horizontal="center" vertical="center" wrapText="1"/>
    </xf>
    <xf numFmtId="1" fontId="18" fillId="0" borderId="1" xfId="1" applyNumberFormat="1" applyFont="1" applyFill="1" applyBorder="1" applyAlignment="1" applyProtection="1">
      <alignment horizontal="center" vertical="center" wrapText="1"/>
    </xf>
    <xf numFmtId="1" fontId="18" fillId="0" borderId="4" xfId="1" applyNumberFormat="1" applyFont="1" applyFill="1" applyBorder="1" applyAlignment="1" applyProtection="1">
      <alignment horizontal="center" vertical="center" wrapText="1"/>
    </xf>
    <xf numFmtId="1" fontId="18" fillId="0" borderId="0" xfId="0" applyNumberFormat="1" applyFont="1" applyFill="1" applyAlignment="1" applyProtection="1">
      <alignment wrapText="1"/>
    </xf>
    <xf numFmtId="1" fontId="18" fillId="0" borderId="7" xfId="0" applyNumberFormat="1" applyFont="1" applyFill="1" applyBorder="1" applyAlignment="1" applyProtection="1">
      <alignment horizontal="center" vertical="center" wrapText="1"/>
    </xf>
    <xf numFmtId="1" fontId="18" fillId="0" borderId="1" xfId="0" applyNumberFormat="1" applyFont="1" applyFill="1" applyBorder="1" applyAlignment="1" applyProtection="1">
      <alignment horizontal="center" vertical="center" wrapText="1"/>
    </xf>
    <xf numFmtId="1" fontId="18" fillId="0" borderId="4" xfId="0" applyNumberFormat="1" applyFont="1" applyFill="1" applyBorder="1" applyAlignment="1" applyProtection="1">
      <alignment horizontal="center" vertical="center" wrapText="1"/>
    </xf>
    <xf numFmtId="0" fontId="9" fillId="0" borderId="1" xfId="1" applyFont="1" applyFill="1" applyBorder="1" applyAlignment="1" applyProtection="1">
      <alignment horizontal="center" vertical="center" wrapText="1"/>
    </xf>
    <xf numFmtId="4" fontId="9" fillId="0" borderId="1" xfId="1" applyNumberFormat="1" applyFont="1" applyFill="1" applyBorder="1" applyAlignment="1" applyProtection="1">
      <alignment wrapText="1"/>
    </xf>
    <xf numFmtId="0" fontId="9" fillId="0" borderId="1" xfId="1" applyFont="1" applyFill="1" applyBorder="1" applyAlignment="1" applyProtection="1">
      <alignment wrapText="1"/>
    </xf>
    <xf numFmtId="0" fontId="9" fillId="0" borderId="4" xfId="1" applyFont="1" applyFill="1" applyBorder="1" applyAlignment="1" applyProtection="1">
      <alignment wrapText="1"/>
    </xf>
    <xf numFmtId="0" fontId="9" fillId="0" borderId="0" xfId="0" applyFont="1" applyFill="1" applyAlignment="1" applyProtection="1">
      <alignment wrapText="1"/>
    </xf>
    <xf numFmtId="2" fontId="7" fillId="0" borderId="7" xfId="0" applyNumberFormat="1" applyFont="1" applyFill="1" applyBorder="1" applyAlignment="1" applyProtection="1">
      <alignment wrapText="1"/>
    </xf>
    <xf numFmtId="166" fontId="9" fillId="0" borderId="1" xfId="0" applyNumberFormat="1" applyFont="1" applyFill="1" applyBorder="1" applyAlignment="1" applyProtection="1">
      <alignment wrapText="1"/>
    </xf>
    <xf numFmtId="2" fontId="7" fillId="0" borderId="1" xfId="0" applyNumberFormat="1" applyFont="1" applyFill="1" applyBorder="1" applyAlignment="1" applyProtection="1">
      <alignment wrapText="1"/>
    </xf>
    <xf numFmtId="166" fontId="9" fillId="0" borderId="4" xfId="0" applyNumberFormat="1" applyFont="1" applyFill="1" applyBorder="1" applyAlignment="1" applyProtection="1">
      <alignment wrapText="1"/>
    </xf>
    <xf numFmtId="0" fontId="9" fillId="0" borderId="1" xfId="1" applyFont="1" applyFill="1" applyBorder="1" applyAlignment="1" applyProtection="1">
      <alignment wrapText="1" shrinkToFit="1"/>
    </xf>
    <xf numFmtId="0" fontId="9" fillId="0" borderId="4" xfId="1" applyFont="1" applyFill="1" applyBorder="1" applyAlignment="1" applyProtection="1">
      <alignment wrapText="1" shrinkToFit="1"/>
    </xf>
    <xf numFmtId="0" fontId="9" fillId="0" borderId="0" xfId="0" applyFont="1" applyFill="1" applyAlignment="1" applyProtection="1">
      <alignment wrapText="1" shrinkToFit="1"/>
    </xf>
    <xf numFmtId="2" fontId="7" fillId="0" borderId="7" xfId="0" applyNumberFormat="1" applyFont="1" applyFill="1" applyBorder="1" applyAlignment="1" applyProtection="1">
      <alignment wrapText="1" shrinkToFit="1"/>
    </xf>
    <xf numFmtId="166" fontId="9" fillId="0" borderId="1" xfId="0" applyNumberFormat="1" applyFont="1" applyFill="1" applyBorder="1" applyAlignment="1" applyProtection="1">
      <alignment wrapText="1" shrinkToFit="1"/>
    </xf>
    <xf numFmtId="2" fontId="7" fillId="0" borderId="1" xfId="0" applyNumberFormat="1" applyFont="1" applyFill="1" applyBorder="1" applyAlignment="1" applyProtection="1">
      <alignment wrapText="1" shrinkToFit="1"/>
    </xf>
    <xf numFmtId="166" fontId="9" fillId="0" borderId="4" xfId="0" applyNumberFormat="1" applyFont="1" applyFill="1" applyBorder="1" applyAlignment="1" applyProtection="1">
      <alignment wrapText="1" shrinkToFit="1"/>
    </xf>
    <xf numFmtId="166" fontId="9" fillId="0" borderId="1" xfId="0" applyNumberFormat="1" applyFont="1" applyFill="1" applyBorder="1" applyAlignment="1" applyProtection="1">
      <alignment horizontal="center" vertical="center" wrapText="1" shrinkToFit="1"/>
    </xf>
    <xf numFmtId="166" fontId="9" fillId="0" borderId="4" xfId="0" applyNumberFormat="1" applyFont="1" applyFill="1" applyBorder="1" applyAlignment="1" applyProtection="1">
      <alignment horizontal="center" vertical="center" wrapText="1" shrinkToFit="1"/>
    </xf>
    <xf numFmtId="0" fontId="9" fillId="0" borderId="1" xfId="1" applyFont="1" applyFill="1" applyBorder="1" applyAlignment="1">
      <alignment horizontal="center" vertical="center"/>
    </xf>
    <xf numFmtId="0" fontId="7" fillId="0" borderId="1" xfId="1" applyFont="1" applyFill="1" applyBorder="1" applyAlignment="1">
      <alignment horizontal="center" vertical="center" wrapText="1"/>
    </xf>
    <xf numFmtId="0" fontId="9" fillId="0" borderId="1" xfId="1" applyFont="1" applyFill="1" applyBorder="1" applyAlignment="1">
      <alignment horizontal="center" vertical="center" wrapText="1" shrinkToFit="1"/>
    </xf>
    <xf numFmtId="0" fontId="20" fillId="0" borderId="0" xfId="0" applyFont="1" applyFill="1" applyAlignment="1" applyProtection="1">
      <alignment wrapText="1" shrinkToFit="1"/>
    </xf>
    <xf numFmtId="0" fontId="7" fillId="0" borderId="1" xfId="2" applyFont="1" applyFill="1" applyBorder="1" applyAlignment="1" applyProtection="1">
      <alignment vertical="center" wrapText="1"/>
    </xf>
    <xf numFmtId="49" fontId="23" fillId="0" borderId="0" xfId="1" applyNumberFormat="1" applyFont="1" applyFill="1" applyBorder="1" applyAlignment="1">
      <alignment horizontal="center" vertical="center" wrapText="1"/>
    </xf>
    <xf numFmtId="0" fontId="9" fillId="0" borderId="0" xfId="1" applyFont="1" applyFill="1" applyAlignment="1">
      <alignment wrapText="1" shrinkToFit="1"/>
    </xf>
    <xf numFmtId="0" fontId="23" fillId="0" borderId="0" xfId="1" applyFont="1" applyFill="1" applyBorder="1" applyAlignment="1">
      <alignment horizontal="left" vertical="center" wrapText="1" indent="1"/>
    </xf>
    <xf numFmtId="0" fontId="23" fillId="0" borderId="0" xfId="1" applyFont="1" applyFill="1" applyBorder="1" applyAlignment="1">
      <alignment horizontal="center" vertical="center" wrapText="1"/>
    </xf>
    <xf numFmtId="0" fontId="22" fillId="0" borderId="0" xfId="1" applyFont="1" applyFill="1" applyBorder="1" applyAlignment="1">
      <alignment horizontal="center" vertical="center" wrapText="1"/>
    </xf>
    <xf numFmtId="0" fontId="1" fillId="0" borderId="0" xfId="1" applyFont="1" applyFill="1" applyAlignment="1">
      <alignment wrapText="1"/>
    </xf>
    <xf numFmtId="0" fontId="21" fillId="0" borderId="0" xfId="1" applyFont="1" applyFill="1" applyBorder="1" applyAlignment="1">
      <alignment horizontal="center" vertical="center"/>
    </xf>
    <xf numFmtId="0" fontId="7" fillId="0" borderId="1" xfId="1" applyFont="1" applyFill="1" applyBorder="1" applyAlignment="1" applyProtection="1">
      <alignment vertical="center" wrapText="1"/>
    </xf>
    <xf numFmtId="0" fontId="9" fillId="0" borderId="1" xfId="1" applyFont="1" applyFill="1" applyBorder="1" applyAlignment="1">
      <alignment vertical="center" wrapText="1"/>
    </xf>
    <xf numFmtId="49" fontId="9" fillId="0" borderId="1" xfId="1" applyNumberFormat="1" applyFont="1" applyFill="1" applyBorder="1" applyAlignment="1" applyProtection="1">
      <alignment vertical="center" wrapText="1" shrinkToFit="1"/>
    </xf>
    <xf numFmtId="0" fontId="7" fillId="0" borderId="1" xfId="1" applyFont="1" applyFill="1" applyBorder="1" applyAlignment="1" applyProtection="1">
      <alignment vertical="center" wrapText="1" shrinkToFit="1"/>
    </xf>
    <xf numFmtId="0" fontId="7" fillId="0" borderId="1" xfId="2" applyFont="1" applyFill="1" applyBorder="1" applyAlignment="1" applyProtection="1">
      <alignment vertical="center" wrapText="1" shrinkToFit="1"/>
    </xf>
    <xf numFmtId="0" fontId="7" fillId="0" borderId="1" xfId="2" applyFont="1" applyFill="1" applyBorder="1" applyAlignment="1" applyProtection="1">
      <alignment horizontal="left" vertical="center" wrapText="1" shrinkToFit="1"/>
    </xf>
    <xf numFmtId="0" fontId="7" fillId="0" borderId="1" xfId="1" applyFont="1" applyFill="1" applyBorder="1" applyAlignment="1" applyProtection="1">
      <alignment horizontal="left" vertical="center" wrapText="1" shrinkToFit="1"/>
    </xf>
    <xf numFmtId="0" fontId="7" fillId="0" borderId="1" xfId="1" applyFont="1" applyFill="1" applyBorder="1" applyAlignment="1">
      <alignment horizontal="left" vertical="center" wrapText="1"/>
    </xf>
    <xf numFmtId="0" fontId="9" fillId="0" borderId="1" xfId="1" applyFont="1" applyFill="1" applyBorder="1" applyAlignment="1">
      <alignment horizontal="left" vertical="center" wrapText="1"/>
    </xf>
    <xf numFmtId="49" fontId="9" fillId="0" borderId="1" xfId="1" applyNumberFormat="1" applyFont="1" applyFill="1" applyBorder="1" applyAlignment="1">
      <alignment horizontal="left" vertical="center" wrapText="1"/>
    </xf>
    <xf numFmtId="0" fontId="9" fillId="0" borderId="1" xfId="3" applyFont="1" applyFill="1" applyBorder="1" applyAlignment="1">
      <alignment horizontal="left" vertical="center" wrapText="1"/>
    </xf>
    <xf numFmtId="0" fontId="9" fillId="0" borderId="1" xfId="4" applyFont="1" applyFill="1" applyBorder="1" applyAlignment="1" applyProtection="1">
      <alignment horizontal="left" vertical="center" wrapText="1"/>
      <protection locked="0"/>
    </xf>
    <xf numFmtId="0" fontId="12" fillId="0" borderId="1" xfId="2" applyFont="1" applyFill="1" applyBorder="1" applyAlignment="1">
      <alignment horizontal="left" vertical="center" wrapText="1"/>
    </xf>
    <xf numFmtId="0" fontId="12" fillId="0" borderId="1" xfId="1" applyFont="1" applyFill="1" applyBorder="1" applyAlignment="1">
      <alignment horizontal="left" vertical="center" wrapText="1"/>
    </xf>
    <xf numFmtId="0" fontId="9" fillId="0" borderId="1" xfId="4" applyFont="1" applyFill="1" applyBorder="1" applyAlignment="1">
      <alignment horizontal="left" vertical="center" wrapText="1"/>
    </xf>
    <xf numFmtId="0" fontId="9" fillId="0" borderId="1" xfId="2" applyFont="1" applyFill="1" applyBorder="1" applyAlignment="1">
      <alignment horizontal="left" vertical="center" wrapText="1"/>
    </xf>
    <xf numFmtId="0" fontId="7" fillId="0" borderId="1" xfId="2" applyFont="1" applyFill="1" applyBorder="1" applyAlignment="1">
      <alignment horizontal="left" vertical="center" wrapText="1"/>
    </xf>
    <xf numFmtId="4" fontId="7" fillId="0" borderId="2" xfId="0" applyNumberFormat="1" applyFont="1" applyFill="1" applyBorder="1" applyAlignment="1" applyProtection="1">
      <alignment horizontal="center" vertical="center" wrapText="1" shrinkToFit="1"/>
    </xf>
    <xf numFmtId="4" fontId="7" fillId="0" borderId="15" xfId="0" applyNumberFormat="1" applyFont="1" applyFill="1" applyBorder="1" applyAlignment="1" applyProtection="1">
      <alignment horizontal="center" vertical="center" wrapText="1" shrinkToFit="1"/>
    </xf>
    <xf numFmtId="0" fontId="9" fillId="0" borderId="1" xfId="0" applyFont="1" applyFill="1" applyBorder="1" applyAlignment="1" applyProtection="1">
      <alignment wrapText="1" shrinkToFit="1"/>
    </xf>
    <xf numFmtId="0" fontId="9" fillId="0" borderId="1" xfId="1" applyFont="1" applyFill="1" applyBorder="1" applyAlignment="1">
      <alignment horizontal="center" vertical="center" wrapText="1"/>
    </xf>
    <xf numFmtId="0" fontId="24" fillId="0" borderId="1" xfId="2" applyFont="1" applyFill="1" applyBorder="1" applyAlignment="1" applyProtection="1">
      <alignment horizontal="left" vertical="center"/>
    </xf>
    <xf numFmtId="0" fontId="7" fillId="0" borderId="1" xfId="1" applyFont="1" applyFill="1" applyBorder="1" applyAlignment="1" applyProtection="1">
      <alignment horizontal="left" vertical="center"/>
    </xf>
    <xf numFmtId="49" fontId="9" fillId="0" borderId="1" xfId="1" applyNumberFormat="1" applyFont="1" applyFill="1" applyBorder="1" applyAlignment="1">
      <alignment horizontal="left" vertical="center" wrapText="1" indent="1"/>
    </xf>
    <xf numFmtId="0" fontId="9" fillId="0" borderId="1" xfId="1" applyFont="1" applyFill="1" applyBorder="1" applyAlignment="1">
      <alignment horizontal="left" vertical="center" wrapText="1" indent="1"/>
    </xf>
    <xf numFmtId="0" fontId="12" fillId="0" borderId="1" xfId="1" applyFont="1" applyFill="1" applyBorder="1" applyAlignment="1">
      <alignment horizontal="left" vertical="center" wrapText="1" indent="1"/>
    </xf>
    <xf numFmtId="0" fontId="7" fillId="0" borderId="1" xfId="1" applyFont="1" applyFill="1" applyBorder="1" applyAlignment="1">
      <alignment horizontal="left" vertical="center" wrapText="1" indent="1"/>
    </xf>
    <xf numFmtId="49" fontId="9" fillId="0" borderId="1" xfId="1" applyNumberFormat="1" applyFont="1" applyFill="1" applyBorder="1" applyAlignment="1" applyProtection="1">
      <alignment horizontal="left" vertical="center" wrapText="1" indent="1" shrinkToFit="1"/>
    </xf>
    <xf numFmtId="0" fontId="9" fillId="0" borderId="1" xfId="3" applyFont="1" applyFill="1" applyBorder="1" applyAlignment="1">
      <alignment horizontal="left" vertical="center" wrapText="1" indent="1"/>
    </xf>
    <xf numFmtId="4" fontId="9" fillId="0" borderId="1" xfId="1" applyNumberFormat="1" applyFont="1" applyFill="1" applyBorder="1" applyAlignment="1">
      <alignment horizontal="left" vertical="center" wrapText="1" indent="1"/>
    </xf>
    <xf numFmtId="164" fontId="9" fillId="0" borderId="1" xfId="5" applyFont="1" applyFill="1" applyBorder="1" applyAlignment="1">
      <alignment horizontal="left" vertical="center" wrapText="1" indent="1"/>
    </xf>
    <xf numFmtId="164" fontId="9" fillId="0" borderId="1" xfId="1" applyNumberFormat="1" applyFont="1" applyFill="1" applyBorder="1" applyAlignment="1">
      <alignment horizontal="left" vertical="center" wrapText="1" indent="1"/>
    </xf>
    <xf numFmtId="0" fontId="9" fillId="0" borderId="1" xfId="8" applyFont="1" applyFill="1" applyBorder="1" applyAlignment="1">
      <alignment horizontal="left" vertical="center" wrapText="1" indent="1"/>
    </xf>
    <xf numFmtId="0" fontId="12" fillId="0" borderId="1" xfId="2" applyFont="1" applyFill="1" applyBorder="1" applyAlignment="1">
      <alignment horizontal="left" vertical="center" wrapText="1" indent="1"/>
    </xf>
    <xf numFmtId="0" fontId="9" fillId="0" borderId="1" xfId="4" applyFont="1" applyFill="1" applyBorder="1" applyAlignment="1" applyProtection="1">
      <alignment horizontal="left" vertical="center" wrapText="1" indent="1"/>
      <protection locked="0"/>
    </xf>
    <xf numFmtId="0" fontId="9" fillId="0" borderId="1" xfId="1" applyNumberFormat="1" applyFont="1" applyFill="1" applyBorder="1" applyAlignment="1">
      <alignment horizontal="left" vertical="center" wrapText="1" indent="1"/>
    </xf>
    <xf numFmtId="0" fontId="9" fillId="0" borderId="1" xfId="1" applyFont="1" applyFill="1" applyBorder="1" applyAlignment="1">
      <alignment horizontal="left" vertical="center" wrapText="1" indent="1" shrinkToFit="1"/>
    </xf>
    <xf numFmtId="4" fontId="9" fillId="0" borderId="1" xfId="1" applyNumberFormat="1" applyFont="1" applyFill="1" applyBorder="1" applyAlignment="1" applyProtection="1">
      <alignment horizontal="left" vertical="center" wrapText="1" indent="1"/>
      <protection locked="0"/>
    </xf>
    <xf numFmtId="0" fontId="7" fillId="0" borderId="1" xfId="2" applyFont="1" applyFill="1" applyBorder="1" applyAlignment="1" applyProtection="1">
      <alignment horizontal="left" vertical="center" wrapText="1" indent="1" shrinkToFit="1"/>
    </xf>
    <xf numFmtId="0" fontId="7" fillId="0" borderId="1" xfId="2" applyFont="1" applyFill="1" applyBorder="1" applyAlignment="1">
      <alignment horizontal="left" vertical="center" wrapText="1" indent="1"/>
    </xf>
    <xf numFmtId="0" fontId="9" fillId="0" borderId="1" xfId="2" applyFont="1" applyFill="1" applyBorder="1" applyAlignment="1">
      <alignment horizontal="left" vertical="center" wrapText="1" indent="1"/>
    </xf>
    <xf numFmtId="0" fontId="5" fillId="0" borderId="1" xfId="2" applyFont="1" applyFill="1" applyBorder="1" applyAlignment="1" applyProtection="1">
      <alignment horizontal="center" vertical="center"/>
    </xf>
    <xf numFmtId="0" fontId="7" fillId="0" borderId="1" xfId="2" applyFont="1" applyFill="1" applyBorder="1" applyAlignment="1" applyProtection="1">
      <alignment horizontal="center" vertical="center"/>
    </xf>
    <xf numFmtId="0" fontId="7" fillId="0" borderId="1" xfId="2" applyFont="1" applyFill="1" applyBorder="1" applyAlignment="1" applyProtection="1">
      <alignment horizontal="left" vertical="center"/>
    </xf>
    <xf numFmtId="0" fontId="7" fillId="0" borderId="0" xfId="1" applyFont="1" applyFill="1" applyBorder="1" applyAlignment="1">
      <alignment vertical="center" wrapText="1"/>
    </xf>
    <xf numFmtId="0" fontId="8" fillId="0" borderId="0" xfId="1" applyFont="1" applyFill="1" applyAlignment="1">
      <alignment wrapText="1"/>
    </xf>
    <xf numFmtId="49" fontId="7" fillId="0" borderId="1" xfId="1" applyNumberFormat="1" applyFont="1" applyFill="1" applyBorder="1" applyAlignment="1">
      <alignment horizontal="left" vertical="center" wrapText="1"/>
    </xf>
    <xf numFmtId="0" fontId="7" fillId="0" borderId="1" xfId="1" applyFont="1" applyFill="1" applyBorder="1" applyAlignment="1" applyProtection="1">
      <alignment horizontal="left" vertical="center" wrapText="1" indent="1" shrinkToFit="1"/>
    </xf>
    <xf numFmtId="49" fontId="7" fillId="0" borderId="1" xfId="2" applyNumberFormat="1" applyFont="1" applyFill="1" applyBorder="1" applyAlignment="1">
      <alignment horizontal="left" vertical="center" wrapText="1"/>
    </xf>
    <xf numFmtId="0" fontId="9" fillId="0" borderId="1" xfId="9" applyFont="1" applyFill="1" applyBorder="1" applyAlignment="1">
      <alignment horizontal="center" vertical="center" wrapText="1"/>
    </xf>
    <xf numFmtId="0" fontId="9" fillId="0" borderId="1" xfId="9" applyFont="1" applyFill="1" applyBorder="1" applyAlignment="1">
      <alignment horizontal="left" vertical="center" wrapText="1" indent="1"/>
    </xf>
    <xf numFmtId="49" fontId="9" fillId="0" borderId="1" xfId="1" applyNumberFormat="1" applyFont="1" applyFill="1" applyBorder="1" applyAlignment="1" applyProtection="1">
      <alignment horizontal="center" vertical="center" wrapText="1" shrinkToFit="1"/>
    </xf>
    <xf numFmtId="49" fontId="7" fillId="0" borderId="1" xfId="1" applyNumberFormat="1" applyFont="1" applyFill="1" applyBorder="1" applyAlignment="1" applyProtection="1">
      <alignment horizontal="left" vertical="center" wrapText="1" shrinkToFit="1"/>
    </xf>
    <xf numFmtId="49" fontId="9" fillId="0" borderId="1" xfId="1" applyNumberFormat="1" applyFont="1" applyFill="1" applyBorder="1" applyAlignment="1" applyProtection="1">
      <alignment horizontal="left" vertical="center" wrapText="1"/>
      <protection locked="0"/>
    </xf>
    <xf numFmtId="49" fontId="7" fillId="0" borderId="1" xfId="1" applyNumberFormat="1" applyFont="1" applyFill="1" applyBorder="1" applyAlignment="1" applyProtection="1">
      <alignment horizontal="left" vertical="center" wrapText="1"/>
      <protection locked="0"/>
    </xf>
    <xf numFmtId="0" fontId="7" fillId="0" borderId="0" xfId="1" applyFont="1" applyFill="1" applyBorder="1" applyAlignment="1">
      <alignment horizontal="left" vertical="center" wrapText="1"/>
    </xf>
    <xf numFmtId="0" fontId="25" fillId="0" borderId="0" xfId="0" applyFont="1" applyAlignment="1">
      <alignment horizontal="right" vertical="center"/>
    </xf>
    <xf numFmtId="0" fontId="26" fillId="0" borderId="1" xfId="1" applyFont="1" applyFill="1" applyBorder="1" applyAlignment="1">
      <alignment vertical="center"/>
    </xf>
    <xf numFmtId="0" fontId="9" fillId="0" borderId="1" xfId="1" applyFont="1" applyFill="1" applyBorder="1" applyAlignment="1">
      <alignment vertical="center"/>
    </xf>
    <xf numFmtId="0" fontId="7" fillId="0" borderId="1" xfId="1" applyFont="1" applyFill="1" applyBorder="1" applyAlignment="1" applyProtection="1">
      <alignment horizontal="center" vertical="center" wrapText="1" shrinkToFit="1"/>
    </xf>
    <xf numFmtId="0" fontId="9" fillId="0" borderId="1" xfId="3" applyFont="1" applyFill="1" applyBorder="1" applyAlignment="1">
      <alignment vertical="center" wrapText="1"/>
    </xf>
    <xf numFmtId="49" fontId="9" fillId="0" borderId="1" xfId="2" applyNumberFormat="1" applyFont="1" applyFill="1" applyBorder="1" applyAlignment="1" applyProtection="1">
      <alignment vertical="center" wrapText="1" shrinkToFit="1"/>
    </xf>
    <xf numFmtId="0" fontId="9" fillId="0" borderId="1" xfId="9" applyFont="1" applyFill="1" applyBorder="1" applyAlignment="1">
      <alignment horizontal="left" vertical="center" wrapText="1"/>
    </xf>
    <xf numFmtId="49" fontId="9" fillId="0" borderId="1" xfId="1" applyNumberFormat="1" applyFont="1" applyFill="1" applyBorder="1" applyAlignment="1" applyProtection="1">
      <alignment horizontal="center" vertical="center"/>
      <protection locked="0"/>
    </xf>
    <xf numFmtId="0" fontId="9" fillId="0" borderId="1" xfId="2" applyFont="1" applyFill="1" applyBorder="1" applyAlignment="1">
      <alignment horizontal="center" vertical="center" wrapText="1"/>
    </xf>
    <xf numFmtId="4" fontId="9" fillId="0" borderId="1" xfId="1" applyNumberFormat="1" applyFont="1" applyFill="1" applyBorder="1" applyAlignment="1" applyProtection="1">
      <alignment horizontal="left" vertical="center" wrapText="1" indent="1"/>
    </xf>
    <xf numFmtId="0" fontId="26" fillId="0" borderId="1" xfId="1" applyFont="1" applyFill="1" applyBorder="1" applyAlignment="1">
      <alignment horizontal="left" vertical="center" wrapText="1" indent="1"/>
    </xf>
    <xf numFmtId="49" fontId="9" fillId="0" borderId="1" xfId="2" applyNumberFormat="1" applyFont="1" applyFill="1" applyBorder="1" applyAlignment="1" applyProtection="1">
      <alignment horizontal="left" vertical="center" wrapText="1" indent="1" shrinkToFit="1"/>
    </xf>
    <xf numFmtId="0" fontId="24" fillId="0" borderId="1" xfId="2" applyFont="1" applyFill="1" applyBorder="1" applyAlignment="1" applyProtection="1">
      <alignment horizontal="left" vertical="center" indent="1"/>
    </xf>
    <xf numFmtId="0" fontId="7" fillId="0" borderId="1" xfId="1" applyFont="1" applyFill="1" applyBorder="1" applyAlignment="1" applyProtection="1">
      <alignment horizontal="left" vertical="center" indent="1"/>
    </xf>
    <xf numFmtId="49" fontId="9" fillId="0" borderId="1" xfId="1" applyNumberFormat="1" applyFont="1" applyFill="1" applyBorder="1" applyAlignment="1" applyProtection="1">
      <alignment horizontal="left" vertical="center" wrapText="1" indent="1"/>
      <protection locked="0"/>
    </xf>
    <xf numFmtId="0" fontId="5" fillId="0" borderId="16" xfId="0" applyFont="1" applyFill="1" applyBorder="1" applyAlignment="1" applyProtection="1">
      <alignment horizontal="center" vertical="center" wrapText="1"/>
    </xf>
    <xf numFmtId="1" fontId="18" fillId="0" borderId="17" xfId="1" applyNumberFormat="1" applyFont="1" applyFill="1" applyBorder="1" applyAlignment="1" applyProtection="1">
      <alignment horizontal="center" vertical="center" wrapText="1"/>
    </xf>
    <xf numFmtId="0" fontId="9" fillId="0" borderId="17" xfId="1" applyFont="1" applyFill="1" applyBorder="1" applyAlignment="1" applyProtection="1">
      <alignment wrapText="1"/>
    </xf>
    <xf numFmtId="0" fontId="9" fillId="0" borderId="17" xfId="1" applyFont="1" applyFill="1" applyBorder="1" applyAlignment="1" applyProtection="1">
      <alignment wrapText="1" shrinkToFit="1"/>
    </xf>
    <xf numFmtId="4" fontId="7" fillId="0" borderId="17" xfId="0" applyNumberFormat="1" applyFont="1" applyFill="1" applyBorder="1" applyAlignment="1" applyProtection="1">
      <alignment horizontal="center" vertical="center" wrapText="1" shrinkToFit="1"/>
    </xf>
    <xf numFmtId="4" fontId="7" fillId="0" borderId="17" xfId="1" applyNumberFormat="1" applyFont="1" applyFill="1" applyBorder="1" applyAlignment="1" applyProtection="1">
      <alignment horizontal="center" vertical="center" wrapText="1" shrinkToFit="1"/>
    </xf>
    <xf numFmtId="4" fontId="7" fillId="0" borderId="18" xfId="0" applyNumberFormat="1" applyFont="1" applyFill="1" applyBorder="1" applyAlignment="1" applyProtection="1">
      <alignment horizontal="center" vertical="center" wrapText="1" shrinkToFit="1"/>
    </xf>
    <xf numFmtId="0" fontId="24" fillId="0" borderId="7" xfId="2" applyFont="1" applyFill="1" applyBorder="1" applyAlignment="1" applyProtection="1">
      <alignment vertical="center"/>
    </xf>
    <xf numFmtId="0" fontId="9" fillId="0" borderId="4" xfId="1" applyFont="1" applyFill="1" applyBorder="1" applyAlignment="1" applyProtection="1">
      <alignment horizontal="center" vertical="center" wrapText="1"/>
    </xf>
    <xf numFmtId="0" fontId="9" fillId="0" borderId="4" xfId="1" applyFont="1" applyFill="1" applyBorder="1" applyAlignment="1">
      <alignment vertical="center" wrapText="1"/>
    </xf>
    <xf numFmtId="49" fontId="7" fillId="0" borderId="7" xfId="1" applyNumberFormat="1" applyFont="1" applyFill="1" applyBorder="1" applyAlignment="1">
      <alignment horizontal="center" vertical="center" wrapText="1"/>
    </xf>
    <xf numFmtId="4" fontId="7" fillId="0" borderId="4" xfId="1" applyNumberFormat="1" applyFont="1" applyFill="1" applyBorder="1" applyAlignment="1">
      <alignment horizontal="center" vertical="center" wrapText="1"/>
    </xf>
    <xf numFmtId="4" fontId="9" fillId="0" borderId="4" xfId="1" applyNumberFormat="1" applyFont="1" applyFill="1" applyBorder="1" applyAlignment="1">
      <alignment horizontal="center" vertical="center" wrapText="1"/>
    </xf>
    <xf numFmtId="0" fontId="5" fillId="0" borderId="7" xfId="1" applyFont="1" applyFill="1" applyBorder="1" applyAlignment="1">
      <alignment vertical="center"/>
    </xf>
    <xf numFmtId="49" fontId="7" fillId="0" borderId="7" xfId="1" applyNumberFormat="1" applyFont="1" applyFill="1" applyBorder="1" applyAlignment="1">
      <alignment horizontal="center" vertical="center"/>
    </xf>
    <xf numFmtId="0" fontId="24" fillId="0" borderId="7" xfId="2" applyFont="1" applyFill="1" applyBorder="1" applyAlignment="1">
      <alignment vertical="center"/>
    </xf>
    <xf numFmtId="49" fontId="7" fillId="0" borderId="7" xfId="2" applyNumberFormat="1" applyFont="1" applyFill="1" applyBorder="1" applyAlignment="1">
      <alignment horizontal="center" vertical="center"/>
    </xf>
    <xf numFmtId="49" fontId="7" fillId="0" borderId="7" xfId="1" applyNumberFormat="1" applyFont="1" applyFill="1" applyBorder="1" applyAlignment="1" applyProtection="1">
      <alignment vertical="top" wrapText="1" shrinkToFit="1"/>
    </xf>
    <xf numFmtId="0" fontId="9" fillId="0" borderId="4" xfId="1" applyFont="1" applyFill="1" applyBorder="1" applyAlignment="1" applyProtection="1">
      <alignment horizontal="center" vertical="center"/>
    </xf>
    <xf numFmtId="0" fontId="5" fillId="0" borderId="7" xfId="2" applyFont="1" applyFill="1" applyBorder="1" applyAlignment="1" applyProtection="1">
      <alignment vertical="center"/>
    </xf>
    <xf numFmtId="0" fontId="7" fillId="0" borderId="4" xfId="1" applyFont="1" applyFill="1" applyBorder="1" applyAlignment="1" applyProtection="1">
      <alignment horizontal="center" vertical="center" wrapText="1"/>
    </xf>
    <xf numFmtId="0" fontId="5" fillId="0" borderId="7" xfId="1" applyFont="1" applyFill="1" applyBorder="1" applyAlignment="1" applyProtection="1">
      <alignment vertical="center"/>
    </xf>
    <xf numFmtId="0" fontId="7" fillId="0" borderId="4" xfId="1" applyFont="1" applyFill="1" applyBorder="1" applyAlignment="1" applyProtection="1">
      <alignment horizontal="center" vertical="center"/>
    </xf>
    <xf numFmtId="49" fontId="7" fillId="0" borderId="7" xfId="2" applyNumberFormat="1" applyFont="1" applyFill="1" applyBorder="1" applyAlignment="1">
      <alignment horizontal="center" vertical="center" wrapText="1"/>
    </xf>
    <xf numFmtId="0" fontId="9" fillId="0" borderId="4" xfId="1" quotePrefix="1" applyFont="1" applyFill="1" applyBorder="1" applyAlignment="1">
      <alignment horizontal="center" vertical="center" wrapText="1"/>
    </xf>
    <xf numFmtId="0" fontId="9" fillId="0" borderId="4" xfId="3" applyFont="1" applyFill="1" applyBorder="1" applyAlignment="1">
      <alignment horizontal="center" vertical="center" wrapText="1"/>
    </xf>
    <xf numFmtId="49" fontId="7" fillId="0" borderId="7" xfId="2" applyNumberFormat="1" applyFont="1" applyFill="1" applyBorder="1" applyAlignment="1" applyProtection="1">
      <alignment vertical="top" wrapText="1" shrinkToFit="1"/>
    </xf>
    <xf numFmtId="0" fontId="24" fillId="0" borderId="7" xfId="2" applyFont="1" applyFill="1" applyBorder="1" applyAlignment="1" applyProtection="1">
      <alignment horizontal="left" vertical="center"/>
    </xf>
    <xf numFmtId="0" fontId="12" fillId="0" borderId="4" xfId="2" applyFont="1" applyFill="1" applyBorder="1" applyAlignment="1" applyProtection="1">
      <alignment vertical="center" wrapText="1"/>
    </xf>
    <xf numFmtId="0" fontId="5" fillId="0" borderId="7" xfId="1" applyFont="1" applyFill="1" applyBorder="1" applyAlignment="1" applyProtection="1">
      <alignment horizontal="left" vertical="center"/>
    </xf>
    <xf numFmtId="0" fontId="12" fillId="0" borderId="4" xfId="2" applyFont="1" applyFill="1" applyBorder="1" applyAlignment="1" applyProtection="1">
      <alignment horizontal="left" vertical="center" wrapText="1"/>
    </xf>
    <xf numFmtId="0" fontId="7" fillId="0" borderId="7" xfId="3" applyFont="1" applyFill="1" applyBorder="1" applyAlignment="1">
      <alignment horizontal="center" vertical="center" wrapText="1"/>
    </xf>
    <xf numFmtId="0" fontId="9" fillId="0" borderId="4" xfId="1" applyFont="1" applyFill="1" applyBorder="1" applyAlignment="1">
      <alignment horizontal="center" vertical="center" wrapText="1"/>
    </xf>
    <xf numFmtId="0" fontId="9" fillId="0" borderId="4" xfId="9" quotePrefix="1" applyFont="1" applyFill="1" applyBorder="1" applyAlignment="1">
      <alignment horizontal="center" vertical="center" wrapText="1"/>
    </xf>
    <xf numFmtId="49" fontId="7" fillId="0" borderId="7" xfId="3" applyNumberFormat="1" applyFont="1" applyFill="1" applyBorder="1" applyAlignment="1">
      <alignment horizontal="center" vertical="center" wrapText="1"/>
    </xf>
    <xf numFmtId="49" fontId="7" fillId="0" borderId="7" xfId="1" applyNumberFormat="1" applyFont="1" applyFill="1" applyBorder="1" applyAlignment="1" applyProtection="1">
      <alignment horizontal="center" vertical="center" wrapText="1" shrinkToFit="1"/>
    </xf>
    <xf numFmtId="4" fontId="9" fillId="0" borderId="4" xfId="3" applyNumberFormat="1" applyFont="1" applyFill="1" applyBorder="1" applyAlignment="1">
      <alignment horizontal="center" vertical="center" wrapText="1"/>
    </xf>
    <xf numFmtId="10" fontId="9" fillId="0" borderId="4" xfId="1" applyNumberFormat="1" applyFont="1" applyFill="1" applyBorder="1" applyAlignment="1">
      <alignment horizontal="center" vertical="center" wrapText="1"/>
    </xf>
    <xf numFmtId="0" fontId="17" fillId="0" borderId="4" xfId="1" applyFont="1" applyFill="1" applyBorder="1" applyAlignment="1">
      <alignment horizontal="center" vertical="center" wrapText="1"/>
    </xf>
    <xf numFmtId="49" fontId="7" fillId="0" borderId="7" xfId="1" applyNumberFormat="1" applyFont="1" applyFill="1" applyBorder="1" applyAlignment="1" applyProtection="1">
      <alignment horizontal="center" vertical="center"/>
      <protection locked="0"/>
    </xf>
    <xf numFmtId="0" fontId="7" fillId="0" borderId="7" xfId="1" applyFont="1" applyFill="1" applyBorder="1" applyAlignment="1">
      <alignment horizontal="center" vertical="center" wrapText="1" shrinkToFit="1"/>
    </xf>
    <xf numFmtId="0" fontId="9" fillId="0" borderId="4" xfId="1" applyFont="1" applyFill="1" applyBorder="1" applyAlignment="1">
      <alignment horizontal="center" vertical="center"/>
    </xf>
    <xf numFmtId="0" fontId="24" fillId="0" borderId="7" xfId="2" applyFont="1" applyFill="1" applyBorder="1" applyAlignment="1">
      <alignment horizontal="left" vertical="center"/>
    </xf>
    <xf numFmtId="0" fontId="12" fillId="0" borderId="4" xfId="2" applyFont="1" applyFill="1" applyBorder="1" applyAlignment="1">
      <alignment horizontal="left" vertical="center" wrapText="1"/>
    </xf>
    <xf numFmtId="0" fontId="5" fillId="0" borderId="7" xfId="1" applyFont="1" applyFill="1" applyBorder="1" applyAlignment="1">
      <alignment horizontal="left" vertical="center"/>
    </xf>
    <xf numFmtId="0" fontId="12" fillId="0" borderId="4" xfId="1" applyFont="1" applyFill="1" applyBorder="1" applyAlignment="1">
      <alignment horizontal="center" vertical="center" wrapText="1"/>
    </xf>
    <xf numFmtId="4" fontId="9" fillId="0" borderId="4" xfId="1" applyNumberFormat="1" applyFont="1" applyFill="1" applyBorder="1" applyAlignment="1" applyProtection="1">
      <alignment horizontal="center" vertical="center" wrapText="1"/>
      <protection locked="0"/>
    </xf>
    <xf numFmtId="0" fontId="7" fillId="0" borderId="7" xfId="1" applyFont="1" applyFill="1" applyBorder="1" applyAlignment="1">
      <alignment horizontal="center" vertical="center" wrapText="1"/>
    </xf>
    <xf numFmtId="0" fontId="7" fillId="0" borderId="4" xfId="1" applyFont="1" applyFill="1" applyBorder="1" applyAlignment="1">
      <alignment horizontal="center" vertical="center" wrapText="1"/>
    </xf>
    <xf numFmtId="49" fontId="9" fillId="0" borderId="4" xfId="1" applyNumberFormat="1" applyFont="1" applyFill="1" applyBorder="1" applyAlignment="1" applyProtection="1">
      <alignment horizontal="center" vertical="center"/>
      <protection locked="0"/>
    </xf>
    <xf numFmtId="49" fontId="9" fillId="0" borderId="4" xfId="1" applyNumberFormat="1" applyFont="1" applyFill="1" applyBorder="1" applyAlignment="1" applyProtection="1">
      <alignment horizontal="center" vertical="center" wrapText="1"/>
      <protection locked="0"/>
    </xf>
    <xf numFmtId="4" fontId="7" fillId="0" borderId="4" xfId="3" applyNumberFormat="1" applyFont="1" applyFill="1" applyBorder="1" applyAlignment="1">
      <alignment horizontal="center" vertical="center" wrapText="1"/>
    </xf>
    <xf numFmtId="0" fontId="5" fillId="0" borderId="7" xfId="2" applyFont="1" applyFill="1" applyBorder="1" applyAlignment="1" applyProtection="1">
      <alignment horizontal="left" vertical="center"/>
    </xf>
    <xf numFmtId="0" fontId="5" fillId="0" borderId="7" xfId="2" applyFont="1" applyFill="1" applyBorder="1" applyAlignment="1">
      <alignment horizontal="left" vertical="center"/>
    </xf>
    <xf numFmtId="0" fontId="7" fillId="0" borderId="4" xfId="2" applyFont="1" applyFill="1" applyBorder="1" applyAlignment="1">
      <alignment horizontal="center" vertical="center" wrapText="1"/>
    </xf>
    <xf numFmtId="0" fontId="9" fillId="0" borderId="4" xfId="2" applyFont="1" applyFill="1" applyBorder="1" applyAlignment="1">
      <alignment horizontal="center" vertical="center" wrapText="1"/>
    </xf>
    <xf numFmtId="164" fontId="9" fillId="0" borderId="4" xfId="5" applyFont="1" applyFill="1" applyBorder="1" applyAlignment="1">
      <alignment horizontal="center" vertical="center" wrapText="1"/>
    </xf>
    <xf numFmtId="0" fontId="7" fillId="0" borderId="4" xfId="2" applyFont="1" applyFill="1" applyBorder="1" applyAlignment="1">
      <alignment horizontal="center" vertical="center"/>
    </xf>
    <xf numFmtId="4" fontId="7" fillId="0" borderId="4" xfId="3" applyNumberFormat="1" applyFont="1" applyFill="1" applyBorder="1" applyAlignment="1" applyProtection="1">
      <alignment horizontal="center" vertical="center" wrapText="1"/>
    </xf>
    <xf numFmtId="0" fontId="7" fillId="0" borderId="4" xfId="2" applyFont="1" applyFill="1" applyBorder="1" applyAlignment="1" applyProtection="1">
      <alignment horizontal="center" vertical="center" wrapText="1"/>
    </xf>
    <xf numFmtId="0" fontId="5" fillId="0" borderId="7" xfId="2" applyFont="1" applyFill="1" applyBorder="1" applyAlignment="1">
      <alignment vertical="center"/>
    </xf>
    <xf numFmtId="49" fontId="7" fillId="0" borderId="8" xfId="1" applyNumberFormat="1" applyFont="1" applyFill="1" applyBorder="1" applyAlignment="1">
      <alignment horizontal="center" vertical="center" wrapText="1"/>
    </xf>
    <xf numFmtId="0" fontId="9" fillId="0" borderId="3" xfId="1" applyFont="1" applyFill="1" applyBorder="1" applyAlignment="1">
      <alignment horizontal="left" vertical="center" wrapText="1"/>
    </xf>
    <xf numFmtId="0" fontId="9" fillId="0" borderId="3" xfId="1" applyFont="1" applyFill="1" applyBorder="1" applyAlignment="1">
      <alignment horizontal="left" vertical="center" wrapText="1" indent="1"/>
    </xf>
    <xf numFmtId="0" fontId="9" fillId="0" borderId="3" xfId="1" applyFont="1" applyFill="1" applyBorder="1" applyAlignment="1">
      <alignment horizontal="center" vertical="center" wrapText="1"/>
    </xf>
    <xf numFmtId="0" fontId="9" fillId="0" borderId="10" xfId="1" applyFont="1" applyFill="1" applyBorder="1" applyAlignment="1">
      <alignment horizontal="center" vertical="center" wrapText="1"/>
    </xf>
    <xf numFmtId="0" fontId="7" fillId="0" borderId="4" xfId="9" quotePrefix="1" applyFont="1" applyFill="1" applyBorder="1" applyAlignment="1">
      <alignment horizontal="center" vertical="center" wrapText="1"/>
    </xf>
    <xf numFmtId="0" fontId="7" fillId="0" borderId="4" xfId="3" applyFont="1" applyFill="1" applyBorder="1" applyAlignment="1">
      <alignment horizontal="center" vertical="center" wrapText="1"/>
    </xf>
    <xf numFmtId="4" fontId="7" fillId="0" borderId="4" xfId="1" applyNumberFormat="1" applyFont="1" applyFill="1" applyBorder="1" applyAlignment="1" applyProtection="1">
      <alignment horizontal="center" vertical="center" wrapText="1"/>
      <protection locked="0"/>
    </xf>
    <xf numFmtId="0" fontId="8" fillId="0" borderId="1" xfId="1" applyFont="1" applyFill="1" applyBorder="1" applyAlignment="1">
      <alignment horizontal="center" vertical="center" wrapText="1"/>
    </xf>
    <xf numFmtId="0" fontId="8" fillId="0" borderId="4" xfId="1" applyFont="1" applyFill="1" applyBorder="1" applyAlignment="1">
      <alignment horizontal="center" vertical="center" wrapText="1"/>
    </xf>
    <xf numFmtId="0" fontId="8" fillId="0" borderId="1" xfId="1" applyFont="1" applyFill="1" applyBorder="1" applyAlignment="1">
      <alignment horizontal="left" vertical="center" wrapText="1"/>
    </xf>
    <xf numFmtId="0" fontId="8" fillId="0" borderId="1" xfId="1" applyFont="1" applyFill="1" applyBorder="1" applyAlignment="1">
      <alignment horizontal="left" vertical="center" wrapText="1" indent="1"/>
    </xf>
    <xf numFmtId="0" fontId="5" fillId="0" borderId="1" xfId="1" applyFont="1" applyFill="1" applyBorder="1" applyAlignment="1" applyProtection="1">
      <alignment vertical="center"/>
    </xf>
    <xf numFmtId="0" fontId="10" fillId="0" borderId="0" xfId="0" applyFont="1" applyBorder="1" applyAlignment="1">
      <alignment horizontal="center" vertical="center" wrapText="1"/>
    </xf>
    <xf numFmtId="0" fontId="4" fillId="0" borderId="0" xfId="0" applyFont="1" applyAlignment="1">
      <alignment horizontal="center" vertical="center" wrapText="1"/>
    </xf>
    <xf numFmtId="10" fontId="5" fillId="3" borderId="2" xfId="1" applyNumberFormat="1" applyFont="1" applyFill="1" applyBorder="1" applyAlignment="1" applyProtection="1">
      <alignment horizontal="center" vertical="center" wrapText="1"/>
    </xf>
    <xf numFmtId="0" fontId="5" fillId="3" borderId="13" xfId="0" applyFont="1" applyFill="1" applyBorder="1" applyAlignment="1" applyProtection="1">
      <alignment horizontal="center" vertical="center" wrapText="1"/>
    </xf>
    <xf numFmtId="0" fontId="5" fillId="3" borderId="14" xfId="0" applyFont="1" applyFill="1" applyBorder="1" applyAlignment="1" applyProtection="1">
      <alignment horizontal="center" vertical="center" wrapText="1"/>
    </xf>
    <xf numFmtId="0" fontId="6" fillId="0" borderId="0" xfId="0" applyFont="1" applyBorder="1" applyAlignment="1">
      <alignment horizontal="center" vertical="center" wrapText="1"/>
    </xf>
  </cellXfs>
  <cellStyles count="10">
    <cellStyle name="Обычный" xfId="0" builtinId="0"/>
    <cellStyle name="Обычный 2" xfId="1"/>
    <cellStyle name="Обычный 2 2" xfId="3"/>
    <cellStyle name="Обычный 2 2 2" xfId="2"/>
    <cellStyle name="Обычный 2 2 3" xfId="8"/>
    <cellStyle name="Обычный 2 3" xfId="6"/>
    <cellStyle name="Обычный 2 4" xfId="9"/>
    <cellStyle name="Обычный 4" xfId="4"/>
    <cellStyle name="Процентный 2" xfId="7"/>
    <cellStyle name="Финансовый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718"/>
  <sheetViews>
    <sheetView tabSelected="1" view="pageBreakPreview" topLeftCell="A4" zoomScale="60" zoomScaleNormal="55" workbookViewId="0">
      <selection activeCell="S4" sqref="S1:U1048576"/>
    </sheetView>
  </sheetViews>
  <sheetFormatPr defaultColWidth="9.140625" defaultRowHeight="15" x14ac:dyDescent="0.25"/>
  <cols>
    <col min="1" max="1" width="12.7109375" style="23" customWidth="1"/>
    <col min="2" max="2" width="95.85546875" style="11" customWidth="1"/>
    <col min="3" max="3" width="136.5703125" style="11" customWidth="1"/>
    <col min="4" max="4" width="14.28515625" style="25" customWidth="1"/>
    <col min="5" max="5" width="81.7109375" style="25" customWidth="1"/>
    <col min="6" max="6" width="21.7109375" style="11" customWidth="1"/>
    <col min="7" max="7" width="20.7109375" style="11" customWidth="1"/>
    <col min="8" max="8" width="22.7109375" style="11" customWidth="1"/>
    <col min="9" max="9" width="20.7109375" style="11" customWidth="1"/>
    <col min="10" max="10" width="9.140625" style="11"/>
    <col min="11" max="11" width="23.85546875" style="12" customWidth="1"/>
    <col min="12" max="12" width="10.7109375" style="13" customWidth="1"/>
    <col min="13" max="13" width="22.5703125" style="12" customWidth="1"/>
    <col min="14" max="14" width="10.7109375" style="13" customWidth="1"/>
    <col min="15" max="15" width="22.28515625" style="12" customWidth="1"/>
    <col min="16" max="16" width="10.7109375" style="13" customWidth="1"/>
    <col min="17" max="17" width="22.28515625" style="12" customWidth="1"/>
    <col min="18" max="18" width="10.7109375" style="13" customWidth="1"/>
    <col min="19" max="16384" width="9.140625" style="11"/>
  </cols>
  <sheetData>
    <row r="1" spans="1:18" ht="18.75" x14ac:dyDescent="0.25">
      <c r="I1" s="151"/>
    </row>
    <row r="2" spans="1:18" ht="43.5" customHeight="1" x14ac:dyDescent="0.25">
      <c r="A2" s="241" t="s">
        <v>1863</v>
      </c>
      <c r="B2" s="241"/>
      <c r="C2" s="241"/>
      <c r="D2" s="241"/>
      <c r="E2" s="241"/>
      <c r="F2" s="241"/>
      <c r="G2" s="241"/>
      <c r="H2" s="241"/>
      <c r="I2" s="241"/>
    </row>
    <row r="3" spans="1:18" ht="39.75" customHeight="1" thickBot="1" x14ac:dyDescent="0.3">
      <c r="G3" s="30" t="s">
        <v>1027</v>
      </c>
      <c r="H3" s="7">
        <v>1</v>
      </c>
    </row>
    <row r="4" spans="1:18" s="1" customFormat="1" ht="106.5" customHeight="1" x14ac:dyDescent="0.3">
      <c r="A4" s="24"/>
      <c r="B4" s="5"/>
      <c r="C4" s="240" t="s">
        <v>1497</v>
      </c>
      <c r="D4" s="240"/>
      <c r="E4" s="240"/>
      <c r="F4" s="240"/>
      <c r="G4" s="5"/>
      <c r="H4" s="5"/>
      <c r="I4" s="5"/>
      <c r="K4" s="32"/>
      <c r="L4" s="33"/>
      <c r="M4" s="35" t="s">
        <v>987</v>
      </c>
      <c r="N4" s="8"/>
      <c r="O4" s="3" t="s">
        <v>988</v>
      </c>
      <c r="P4" s="8"/>
      <c r="Q4" s="3" t="s">
        <v>989</v>
      </c>
      <c r="R4" s="9"/>
    </row>
    <row r="5" spans="1:18" s="1" customFormat="1" ht="106.5" hidden="1" customHeight="1" x14ac:dyDescent="0.3">
      <c r="A5" s="24"/>
      <c r="B5" s="5"/>
      <c r="C5" s="245" t="s">
        <v>1864</v>
      </c>
      <c r="D5" s="245"/>
      <c r="E5" s="245"/>
      <c r="F5" s="245"/>
      <c r="G5" s="5"/>
      <c r="H5" s="5"/>
      <c r="I5" s="5"/>
      <c r="K5" s="31"/>
      <c r="L5" s="34"/>
      <c r="M5" s="36"/>
      <c r="N5" s="37"/>
      <c r="O5" s="38"/>
      <c r="P5" s="37"/>
      <c r="Q5" s="38"/>
      <c r="R5" s="39"/>
    </row>
    <row r="6" spans="1:18" s="1" customFormat="1" ht="27" customHeight="1" thickBot="1" x14ac:dyDescent="0.35">
      <c r="A6" s="243" t="s">
        <v>979</v>
      </c>
      <c r="B6" s="244"/>
      <c r="C6" s="244"/>
      <c r="D6" s="244"/>
      <c r="E6" s="244"/>
      <c r="F6" s="242">
        <f>1-H3</f>
        <v>0</v>
      </c>
      <c r="G6" s="242"/>
      <c r="H6" s="242"/>
      <c r="I6" s="242"/>
      <c r="J6" s="40"/>
      <c r="K6" s="41"/>
      <c r="L6" s="42"/>
      <c r="M6" s="43">
        <v>1</v>
      </c>
      <c r="N6" s="44"/>
      <c r="O6" s="45">
        <v>0.1</v>
      </c>
      <c r="P6" s="46"/>
      <c r="Q6" s="45">
        <f>M6</f>
        <v>1</v>
      </c>
      <c r="R6" s="47"/>
    </row>
    <row r="7" spans="1:18" s="1" customFormat="1" ht="125.25" customHeight="1" x14ac:dyDescent="0.3">
      <c r="A7" s="48" t="s">
        <v>0</v>
      </c>
      <c r="B7" s="49" t="s">
        <v>1</v>
      </c>
      <c r="C7" s="49" t="s">
        <v>2</v>
      </c>
      <c r="D7" s="49" t="s">
        <v>3</v>
      </c>
      <c r="E7" s="50" t="s">
        <v>991</v>
      </c>
      <c r="F7" s="166" t="s">
        <v>4</v>
      </c>
      <c r="G7" s="51" t="s">
        <v>1122</v>
      </c>
      <c r="H7" s="51" t="s">
        <v>6</v>
      </c>
      <c r="I7" s="52" t="s">
        <v>7</v>
      </c>
      <c r="J7" s="40"/>
      <c r="K7" s="53" t="s">
        <v>4</v>
      </c>
      <c r="L7" s="54" t="s">
        <v>984</v>
      </c>
      <c r="M7" s="55" t="s">
        <v>5</v>
      </c>
      <c r="N7" s="54" t="s">
        <v>985</v>
      </c>
      <c r="O7" s="55" t="s">
        <v>6</v>
      </c>
      <c r="P7" s="54" t="s">
        <v>990</v>
      </c>
      <c r="Q7" s="55" t="s">
        <v>7</v>
      </c>
      <c r="R7" s="56" t="s">
        <v>986</v>
      </c>
    </row>
    <row r="8" spans="1:18" s="1" customFormat="1" ht="20.25" x14ac:dyDescent="0.3">
      <c r="A8" s="57">
        <v>1</v>
      </c>
      <c r="B8" s="58">
        <v>2</v>
      </c>
      <c r="C8" s="58">
        <v>3</v>
      </c>
      <c r="D8" s="59">
        <v>4</v>
      </c>
      <c r="E8" s="60">
        <v>5</v>
      </c>
      <c r="F8" s="167">
        <v>6</v>
      </c>
      <c r="G8" s="59">
        <v>7</v>
      </c>
      <c r="H8" s="59">
        <v>8</v>
      </c>
      <c r="I8" s="60">
        <v>9</v>
      </c>
      <c r="J8" s="61"/>
      <c r="K8" s="62">
        <v>10</v>
      </c>
      <c r="L8" s="63">
        <v>11</v>
      </c>
      <c r="M8" s="63">
        <v>12</v>
      </c>
      <c r="N8" s="63">
        <v>13</v>
      </c>
      <c r="O8" s="63">
        <v>14</v>
      </c>
      <c r="P8" s="63">
        <v>15</v>
      </c>
      <c r="Q8" s="63">
        <v>16</v>
      </c>
      <c r="R8" s="64">
        <v>17</v>
      </c>
    </row>
    <row r="9" spans="1:18" s="2" customFormat="1" ht="45" customHeight="1" x14ac:dyDescent="0.25">
      <c r="A9" s="173" t="s">
        <v>8</v>
      </c>
      <c r="B9" s="87"/>
      <c r="C9" s="87" t="s">
        <v>1455</v>
      </c>
      <c r="D9" s="65"/>
      <c r="E9" s="174"/>
      <c r="F9" s="168"/>
      <c r="G9" s="66"/>
      <c r="H9" s="67"/>
      <c r="I9" s="68"/>
      <c r="J9" s="69"/>
      <c r="K9" s="70"/>
      <c r="L9" s="71"/>
      <c r="M9" s="72"/>
      <c r="N9" s="71"/>
      <c r="O9" s="72"/>
      <c r="P9" s="71"/>
      <c r="Q9" s="72"/>
      <c r="R9" s="73"/>
    </row>
    <row r="10" spans="1:18" s="4" customFormat="1" ht="105.75" customHeight="1" x14ac:dyDescent="0.25">
      <c r="A10" s="187" t="s">
        <v>9</v>
      </c>
      <c r="B10" s="239"/>
      <c r="C10" s="160" t="s">
        <v>1495</v>
      </c>
      <c r="D10" s="95"/>
      <c r="E10" s="175"/>
      <c r="F10" s="169"/>
      <c r="G10" s="74"/>
      <c r="H10" s="74"/>
      <c r="I10" s="75"/>
      <c r="J10" s="76"/>
      <c r="K10" s="77"/>
      <c r="L10" s="78"/>
      <c r="M10" s="79"/>
      <c r="N10" s="78"/>
      <c r="O10" s="79"/>
      <c r="P10" s="78"/>
      <c r="Q10" s="79"/>
      <c r="R10" s="80"/>
    </row>
    <row r="11" spans="1:18" s="4" customFormat="1" ht="55.5" customHeight="1" x14ac:dyDescent="0.25">
      <c r="A11" s="176" t="s">
        <v>10</v>
      </c>
      <c r="B11" s="103" t="s">
        <v>1064</v>
      </c>
      <c r="C11" s="118"/>
      <c r="D11" s="115"/>
      <c r="E11" s="177" t="s">
        <v>1615</v>
      </c>
      <c r="F11" s="170"/>
      <c r="G11" s="27"/>
      <c r="H11" s="27"/>
      <c r="I11" s="29"/>
      <c r="J11" s="76"/>
      <c r="K11" s="28"/>
      <c r="L11" s="81"/>
      <c r="M11" s="27"/>
      <c r="N11" s="81"/>
      <c r="O11" s="27"/>
      <c r="P11" s="81"/>
      <c r="Q11" s="27"/>
      <c r="R11" s="82"/>
    </row>
    <row r="12" spans="1:18" s="4" customFormat="1" ht="147.94999999999999" customHeight="1" x14ac:dyDescent="0.25">
      <c r="A12" s="176" t="s">
        <v>11</v>
      </c>
      <c r="B12" s="104" t="s">
        <v>1051</v>
      </c>
      <c r="C12" s="118" t="s">
        <v>1616</v>
      </c>
      <c r="D12" s="115" t="s">
        <v>12</v>
      </c>
      <c r="E12" s="178"/>
      <c r="F12" s="170">
        <v>2693.7033682971664</v>
      </c>
      <c r="G12" s="27">
        <v>1080.0018195707473</v>
      </c>
      <c r="H12" s="27">
        <v>1220.1995119873663</v>
      </c>
      <c r="I12" s="29">
        <v>393.50203673905281</v>
      </c>
      <c r="J12" s="76"/>
      <c r="K12" s="28">
        <f t="shared" ref="K12" si="0">SUM(M12,O12,Q12)</f>
        <v>2693.7</v>
      </c>
      <c r="L12" s="81">
        <f t="shared" ref="L12" si="1">K12/F12</f>
        <v>0.99999874956641244</v>
      </c>
      <c r="M12" s="27">
        <f t="shared" ref="M12" si="2">ROUND(G12-(G12*$M$6*$F$6),2)</f>
        <v>1080</v>
      </c>
      <c r="N12" s="81">
        <f t="shared" ref="N12" si="3">M12/G12</f>
        <v>0.99999831521510951</v>
      </c>
      <c r="O12" s="27">
        <f t="shared" ref="O12" si="4">ROUND(H12-(H12*$O$6*$F$6),2)</f>
        <v>1220.2</v>
      </c>
      <c r="P12" s="81">
        <f t="shared" ref="P12" si="5">O12/H12</f>
        <v>1.0000003999449507</v>
      </c>
      <c r="Q12" s="27">
        <f t="shared" ref="Q12" si="6">ROUND((I12-(I12*$Q$6*$F$6)),2)</f>
        <v>393.5</v>
      </c>
      <c r="R12" s="82">
        <f t="shared" ref="R12" si="7">Q12/I12</f>
        <v>0.99999482406985818</v>
      </c>
    </row>
    <row r="13" spans="1:18" s="4" customFormat="1" ht="137.25" customHeight="1" x14ac:dyDescent="0.25">
      <c r="A13" s="176" t="s">
        <v>13</v>
      </c>
      <c r="B13" s="104" t="s">
        <v>1052</v>
      </c>
      <c r="C13" s="118" t="s">
        <v>1616</v>
      </c>
      <c r="D13" s="115" t="s">
        <v>12</v>
      </c>
      <c r="E13" s="178"/>
      <c r="F13" s="170">
        <v>2521.2905883880203</v>
      </c>
      <c r="G13" s="27">
        <v>1120.2475929257243</v>
      </c>
      <c r="H13" s="27">
        <v>1073.9735832369231</v>
      </c>
      <c r="I13" s="29">
        <v>327.0694122253725</v>
      </c>
      <c r="J13" s="76"/>
      <c r="K13" s="28">
        <f t="shared" ref="K13:K75" si="8">SUM(M13,O13,Q13)</f>
        <v>2521.2900000000004</v>
      </c>
      <c r="L13" s="81">
        <f t="shared" ref="L13:L75" si="9">K13/F13</f>
        <v>0.99999976663220713</v>
      </c>
      <c r="M13" s="27">
        <f t="shared" ref="M13:M75" si="10">ROUND(G13-(G13*$M$6*$F$6),2)</f>
        <v>1120.25</v>
      </c>
      <c r="N13" s="81">
        <f t="shared" ref="N13:N75" si="11">M13/G13</f>
        <v>1.000002148698458</v>
      </c>
      <c r="O13" s="27">
        <f t="shared" ref="O13:O75" si="12">ROUND(H13-(H13*$O$6*$F$6),2)</f>
        <v>1073.97</v>
      </c>
      <c r="P13" s="81">
        <f t="shared" ref="P13:P75" si="13">O13/H13</f>
        <v>0.99999666357070693</v>
      </c>
      <c r="Q13" s="27">
        <f t="shared" ref="Q13:Q75" si="14">ROUND((I13-(I13*$Q$6*$F$6)),2)</f>
        <v>327.07</v>
      </c>
      <c r="R13" s="82">
        <f t="shared" ref="R13:R75" si="15">Q13/I13</f>
        <v>1.0000017970944561</v>
      </c>
    </row>
    <row r="14" spans="1:18" s="4" customFormat="1" ht="145.5" customHeight="1" x14ac:dyDescent="0.25">
      <c r="A14" s="176" t="s">
        <v>14</v>
      </c>
      <c r="B14" s="104" t="s">
        <v>1053</v>
      </c>
      <c r="C14" s="118" t="s">
        <v>1616</v>
      </c>
      <c r="D14" s="115" t="s">
        <v>12</v>
      </c>
      <c r="E14" s="178"/>
      <c r="F14" s="170">
        <v>2195.9066096574493</v>
      </c>
      <c r="G14" s="27">
        <v>996.07474170259184</v>
      </c>
      <c r="H14" s="27">
        <v>925.87992111177527</v>
      </c>
      <c r="I14" s="29">
        <v>273.951946843082</v>
      </c>
      <c r="J14" s="76"/>
      <c r="K14" s="28">
        <f t="shared" si="8"/>
        <v>2195.9</v>
      </c>
      <c r="L14" s="81">
        <f t="shared" si="9"/>
        <v>0.99999699000976627</v>
      </c>
      <c r="M14" s="27">
        <f t="shared" si="10"/>
        <v>996.07</v>
      </c>
      <c r="N14" s="81">
        <f t="shared" si="11"/>
        <v>0.99999523961165437</v>
      </c>
      <c r="O14" s="27">
        <f t="shared" si="12"/>
        <v>925.88</v>
      </c>
      <c r="P14" s="81">
        <f t="shared" si="13"/>
        <v>1.000000085203516</v>
      </c>
      <c r="Q14" s="27">
        <f t="shared" si="14"/>
        <v>273.95</v>
      </c>
      <c r="R14" s="82">
        <f t="shared" si="15"/>
        <v>0.99999289348696208</v>
      </c>
    </row>
    <row r="15" spans="1:18" s="4" customFormat="1" ht="159" customHeight="1" x14ac:dyDescent="0.25">
      <c r="A15" s="176" t="s">
        <v>1065</v>
      </c>
      <c r="B15" s="104" t="s">
        <v>1066</v>
      </c>
      <c r="C15" s="119" t="s">
        <v>1617</v>
      </c>
      <c r="D15" s="115" t="s">
        <v>12</v>
      </c>
      <c r="E15" s="178" t="s">
        <v>1126</v>
      </c>
      <c r="F15" s="170">
        <v>3894.0735139304802</v>
      </c>
      <c r="G15" s="27">
        <v>1485.608521831944</v>
      </c>
      <c r="H15" s="27">
        <v>1935.9843391047636</v>
      </c>
      <c r="I15" s="29">
        <v>472.48065299377288</v>
      </c>
      <c r="J15" s="76"/>
      <c r="K15" s="28">
        <f t="shared" si="8"/>
        <v>3894.07</v>
      </c>
      <c r="L15" s="81">
        <f t="shared" si="9"/>
        <v>0.99999909762091865</v>
      </c>
      <c r="M15" s="27">
        <f t="shared" si="10"/>
        <v>1485.61</v>
      </c>
      <c r="N15" s="81">
        <f t="shared" si="11"/>
        <v>1.0000009949916375</v>
      </c>
      <c r="O15" s="27">
        <f t="shared" si="12"/>
        <v>1935.98</v>
      </c>
      <c r="P15" s="81">
        <f t="shared" si="13"/>
        <v>0.99999775870874785</v>
      </c>
      <c r="Q15" s="27">
        <f t="shared" si="14"/>
        <v>472.48</v>
      </c>
      <c r="R15" s="82">
        <f t="shared" si="15"/>
        <v>0.99999861794600753</v>
      </c>
    </row>
    <row r="16" spans="1:18" s="4" customFormat="1" ht="161.25" customHeight="1" x14ac:dyDescent="0.25">
      <c r="A16" s="176" t="s">
        <v>1067</v>
      </c>
      <c r="B16" s="104" t="s">
        <v>1068</v>
      </c>
      <c r="C16" s="119" t="s">
        <v>1617</v>
      </c>
      <c r="D16" s="115" t="s">
        <v>12</v>
      </c>
      <c r="E16" s="178" t="s">
        <v>1126</v>
      </c>
      <c r="F16" s="170">
        <v>3202.0210560508026</v>
      </c>
      <c r="G16" s="27">
        <v>1276.017323273808</v>
      </c>
      <c r="H16" s="27">
        <v>1536.8796934943423</v>
      </c>
      <c r="I16" s="29">
        <v>389.12403928265252</v>
      </c>
      <c r="J16" s="76"/>
      <c r="K16" s="28">
        <f t="shared" si="8"/>
        <v>3202.02</v>
      </c>
      <c r="L16" s="81">
        <f t="shared" si="9"/>
        <v>0.99999967019242408</v>
      </c>
      <c r="M16" s="27">
        <f t="shared" si="10"/>
        <v>1276.02</v>
      </c>
      <c r="N16" s="81">
        <f t="shared" si="11"/>
        <v>1.0000020977193202</v>
      </c>
      <c r="O16" s="27">
        <f t="shared" si="12"/>
        <v>1536.88</v>
      </c>
      <c r="P16" s="81">
        <f t="shared" si="13"/>
        <v>1.0000001994337353</v>
      </c>
      <c r="Q16" s="27">
        <f t="shared" si="14"/>
        <v>389.12</v>
      </c>
      <c r="R16" s="82">
        <f t="shared" si="15"/>
        <v>0.99998961954995136</v>
      </c>
    </row>
    <row r="17" spans="1:18" s="4" customFormat="1" ht="161.25" customHeight="1" x14ac:dyDescent="0.25">
      <c r="A17" s="176" t="s">
        <v>1069</v>
      </c>
      <c r="B17" s="104" t="s">
        <v>1070</v>
      </c>
      <c r="C17" s="119" t="s">
        <v>1617</v>
      </c>
      <c r="D17" s="115" t="s">
        <v>12</v>
      </c>
      <c r="E17" s="178" t="s">
        <v>1126</v>
      </c>
      <c r="F17" s="170">
        <v>3057.787537250515</v>
      </c>
      <c r="G17" s="27">
        <v>1289.8334619582492</v>
      </c>
      <c r="H17" s="27">
        <v>1388.0340444992016</v>
      </c>
      <c r="I17" s="29">
        <v>379.92003079306431</v>
      </c>
      <c r="J17" s="76"/>
      <c r="K17" s="28">
        <f t="shared" si="8"/>
        <v>3057.7799999999997</v>
      </c>
      <c r="L17" s="81">
        <f t="shared" si="9"/>
        <v>0.99999753506402145</v>
      </c>
      <c r="M17" s="27">
        <f t="shared" si="10"/>
        <v>1289.83</v>
      </c>
      <c r="N17" s="81">
        <f t="shared" si="11"/>
        <v>0.99999731596492769</v>
      </c>
      <c r="O17" s="27">
        <f t="shared" si="12"/>
        <v>1388.03</v>
      </c>
      <c r="P17" s="81">
        <f t="shared" si="13"/>
        <v>0.99999708616714578</v>
      </c>
      <c r="Q17" s="27">
        <f t="shared" si="14"/>
        <v>379.92</v>
      </c>
      <c r="R17" s="82">
        <f t="shared" si="15"/>
        <v>0.99999991894856333</v>
      </c>
    </row>
    <row r="18" spans="1:18" s="4" customFormat="1" ht="161.25" customHeight="1" x14ac:dyDescent="0.25">
      <c r="A18" s="176" t="s">
        <v>15</v>
      </c>
      <c r="B18" s="103" t="s">
        <v>16</v>
      </c>
      <c r="C18" s="119" t="s">
        <v>1254</v>
      </c>
      <c r="D18" s="115"/>
      <c r="E18" s="177" t="s">
        <v>1456</v>
      </c>
      <c r="F18" s="170"/>
      <c r="G18" s="27"/>
      <c r="H18" s="27"/>
      <c r="I18" s="29"/>
      <c r="J18" s="76"/>
      <c r="K18" s="28"/>
      <c r="L18" s="81"/>
      <c r="M18" s="27"/>
      <c r="N18" s="81"/>
      <c r="O18" s="27"/>
      <c r="P18" s="81"/>
      <c r="Q18" s="27"/>
      <c r="R18" s="82"/>
    </row>
    <row r="19" spans="1:18" s="4" customFormat="1" ht="146.44999999999999" customHeight="1" x14ac:dyDescent="0.25">
      <c r="A19" s="176" t="s">
        <v>17</v>
      </c>
      <c r="B19" s="104" t="s">
        <v>18</v>
      </c>
      <c r="C19" s="118" t="s">
        <v>1127</v>
      </c>
      <c r="D19" s="115" t="s">
        <v>12</v>
      </c>
      <c r="E19" s="178" t="s">
        <v>992</v>
      </c>
      <c r="F19" s="170">
        <v>3469.7122319234172</v>
      </c>
      <c r="G19" s="27">
        <v>1570.2320406448255</v>
      </c>
      <c r="H19" s="27">
        <v>1542.2600494435574</v>
      </c>
      <c r="I19" s="29">
        <v>357.22014183503478</v>
      </c>
      <c r="J19" s="76"/>
      <c r="K19" s="28">
        <f t="shared" si="8"/>
        <v>3469.71</v>
      </c>
      <c r="L19" s="81">
        <f t="shared" si="9"/>
        <v>0.99999935674105866</v>
      </c>
      <c r="M19" s="27">
        <f t="shared" si="10"/>
        <v>1570.23</v>
      </c>
      <c r="N19" s="81">
        <f t="shared" si="11"/>
        <v>0.99999870041829952</v>
      </c>
      <c r="O19" s="27">
        <f t="shared" si="12"/>
        <v>1542.26</v>
      </c>
      <c r="P19" s="81">
        <f t="shared" si="13"/>
        <v>0.99999996794084278</v>
      </c>
      <c r="Q19" s="27">
        <f t="shared" si="14"/>
        <v>357.22</v>
      </c>
      <c r="R19" s="82">
        <f t="shared" si="15"/>
        <v>0.99999960294782364</v>
      </c>
    </row>
    <row r="20" spans="1:18" s="4" customFormat="1" ht="79.5" customHeight="1" x14ac:dyDescent="0.25">
      <c r="A20" s="179" t="s">
        <v>19</v>
      </c>
      <c r="B20" s="152"/>
      <c r="C20" s="161"/>
      <c r="D20" s="153"/>
      <c r="E20" s="178" t="s">
        <v>1125</v>
      </c>
      <c r="F20" s="170"/>
      <c r="G20" s="27"/>
      <c r="H20" s="27"/>
      <c r="I20" s="29"/>
      <c r="J20" s="76"/>
      <c r="K20" s="28"/>
      <c r="L20" s="81"/>
      <c r="M20" s="27"/>
      <c r="N20" s="81"/>
      <c r="O20" s="27"/>
      <c r="P20" s="81"/>
      <c r="Q20" s="27"/>
      <c r="R20" s="82"/>
    </row>
    <row r="21" spans="1:18" s="4" customFormat="1" ht="143.1" customHeight="1" x14ac:dyDescent="0.25">
      <c r="A21" s="180" t="s">
        <v>20</v>
      </c>
      <c r="B21" s="103" t="s">
        <v>21</v>
      </c>
      <c r="C21" s="119" t="s">
        <v>1616</v>
      </c>
      <c r="D21" s="115"/>
      <c r="E21" s="177" t="s">
        <v>1615</v>
      </c>
      <c r="F21" s="170"/>
      <c r="G21" s="27"/>
      <c r="H21" s="27"/>
      <c r="I21" s="29"/>
      <c r="J21" s="76"/>
      <c r="K21" s="28"/>
      <c r="L21" s="81"/>
      <c r="M21" s="27"/>
      <c r="N21" s="81"/>
      <c r="O21" s="27"/>
      <c r="P21" s="81"/>
      <c r="Q21" s="27"/>
      <c r="R21" s="82"/>
    </row>
    <row r="22" spans="1:18" s="4" customFormat="1" ht="56.1" customHeight="1" x14ac:dyDescent="0.25">
      <c r="A22" s="180" t="s">
        <v>22</v>
      </c>
      <c r="B22" s="104" t="s">
        <v>23</v>
      </c>
      <c r="C22" s="118"/>
      <c r="D22" s="115" t="s">
        <v>12</v>
      </c>
      <c r="E22" s="178"/>
      <c r="F22" s="170">
        <v>4235.6176843286967</v>
      </c>
      <c r="G22" s="27">
        <v>2376.4834209887781</v>
      </c>
      <c r="H22" s="27">
        <v>1107.2859990413106</v>
      </c>
      <c r="I22" s="29">
        <v>751.84826429860811</v>
      </c>
      <c r="J22" s="76"/>
      <c r="K22" s="28">
        <f t="shared" si="8"/>
        <v>4235.62</v>
      </c>
      <c r="L22" s="81">
        <f t="shared" si="9"/>
        <v>1.0000005467139568</v>
      </c>
      <c r="M22" s="27">
        <f t="shared" si="10"/>
        <v>2376.48</v>
      </c>
      <c r="N22" s="81">
        <f t="shared" si="11"/>
        <v>0.99999856048279245</v>
      </c>
      <c r="O22" s="27">
        <f t="shared" si="12"/>
        <v>1107.29</v>
      </c>
      <c r="P22" s="81">
        <f t="shared" si="13"/>
        <v>1.000003613301977</v>
      </c>
      <c r="Q22" s="27">
        <f t="shared" si="14"/>
        <v>751.85</v>
      </c>
      <c r="R22" s="82">
        <f t="shared" si="15"/>
        <v>1.0000023085793694</v>
      </c>
    </row>
    <row r="23" spans="1:18" s="4" customFormat="1" ht="56.1" customHeight="1" x14ac:dyDescent="0.25">
      <c r="A23" s="180" t="s">
        <v>24</v>
      </c>
      <c r="B23" s="104" t="s">
        <v>25</v>
      </c>
      <c r="C23" s="118"/>
      <c r="D23" s="115" t="s">
        <v>12</v>
      </c>
      <c r="E23" s="178"/>
      <c r="F23" s="170">
        <v>2270.2093167508433</v>
      </c>
      <c r="G23" s="27">
        <v>1269.4780850181303</v>
      </c>
      <c r="H23" s="27">
        <v>628.74402573037537</v>
      </c>
      <c r="I23" s="29">
        <v>371.98720600233781</v>
      </c>
      <c r="J23" s="76"/>
      <c r="K23" s="28">
        <f t="shared" si="8"/>
        <v>2270.21</v>
      </c>
      <c r="L23" s="81">
        <f t="shared" si="9"/>
        <v>1.000000300963066</v>
      </c>
      <c r="M23" s="27">
        <f t="shared" si="10"/>
        <v>1269.48</v>
      </c>
      <c r="N23" s="81">
        <f t="shared" si="11"/>
        <v>1.0000015084796596</v>
      </c>
      <c r="O23" s="27">
        <f t="shared" si="12"/>
        <v>628.74</v>
      </c>
      <c r="P23" s="81">
        <f t="shared" si="13"/>
        <v>0.99999359718707359</v>
      </c>
      <c r="Q23" s="27">
        <f t="shared" si="14"/>
        <v>371.99</v>
      </c>
      <c r="R23" s="82">
        <f t="shared" si="15"/>
        <v>1.0000075110047257</v>
      </c>
    </row>
    <row r="24" spans="1:18" s="4" customFormat="1" ht="48" customHeight="1" x14ac:dyDescent="0.25">
      <c r="A24" s="181" t="s">
        <v>1618</v>
      </c>
      <c r="B24" s="10"/>
      <c r="C24" s="128"/>
      <c r="D24" s="84"/>
      <c r="E24" s="177"/>
      <c r="F24" s="170"/>
      <c r="G24" s="27"/>
      <c r="H24" s="27"/>
      <c r="I24" s="29"/>
      <c r="J24" s="76"/>
      <c r="K24" s="28"/>
      <c r="L24" s="81"/>
      <c r="M24" s="27"/>
      <c r="N24" s="81"/>
      <c r="O24" s="27"/>
      <c r="P24" s="81"/>
      <c r="Q24" s="27"/>
      <c r="R24" s="82"/>
    </row>
    <row r="25" spans="1:18" s="4" customFormat="1" ht="66.95" customHeight="1" x14ac:dyDescent="0.25">
      <c r="A25" s="179" t="s">
        <v>26</v>
      </c>
      <c r="B25" s="152"/>
      <c r="C25" s="119" t="s">
        <v>1071</v>
      </c>
      <c r="D25" s="96"/>
      <c r="E25" s="178" t="s">
        <v>1072</v>
      </c>
      <c r="F25" s="170"/>
      <c r="G25" s="27"/>
      <c r="H25" s="27"/>
      <c r="I25" s="29"/>
      <c r="J25" s="76"/>
      <c r="K25" s="28"/>
      <c r="L25" s="81"/>
      <c r="M25" s="27"/>
      <c r="N25" s="81"/>
      <c r="O25" s="27"/>
      <c r="P25" s="81"/>
      <c r="Q25" s="27"/>
      <c r="R25" s="82"/>
    </row>
    <row r="26" spans="1:18" s="4" customFormat="1" ht="224.45" customHeight="1" x14ac:dyDescent="0.25">
      <c r="A26" s="176" t="s">
        <v>27</v>
      </c>
      <c r="B26" s="103" t="s">
        <v>28</v>
      </c>
      <c r="C26" s="119" t="s">
        <v>1619</v>
      </c>
      <c r="D26" s="115" t="s">
        <v>29</v>
      </c>
      <c r="E26" s="177" t="s">
        <v>1458</v>
      </c>
      <c r="F26" s="170">
        <v>4360.671087407155</v>
      </c>
      <c r="G26" s="27">
        <v>1306.1207688367374</v>
      </c>
      <c r="H26" s="27">
        <v>2656.7097612276007</v>
      </c>
      <c r="I26" s="29">
        <v>397.84055734281725</v>
      </c>
      <c r="J26" s="76"/>
      <c r="K26" s="28">
        <f t="shared" si="8"/>
        <v>4360.67</v>
      </c>
      <c r="L26" s="81">
        <f t="shared" si="9"/>
        <v>0.99999975063307156</v>
      </c>
      <c r="M26" s="27">
        <f t="shared" si="10"/>
        <v>1306.1199999999999</v>
      </c>
      <c r="N26" s="81">
        <f t="shared" si="11"/>
        <v>0.9999994113586157</v>
      </c>
      <c r="O26" s="27">
        <f t="shared" si="12"/>
        <v>2656.71</v>
      </c>
      <c r="P26" s="81">
        <f t="shared" si="13"/>
        <v>1.0000000898752295</v>
      </c>
      <c r="Q26" s="27">
        <f t="shared" si="14"/>
        <v>397.84</v>
      </c>
      <c r="R26" s="82">
        <f t="shared" si="15"/>
        <v>0.99999859907994049</v>
      </c>
    </row>
    <row r="27" spans="1:18" s="4" customFormat="1" ht="162.94999999999999" customHeight="1" x14ac:dyDescent="0.25">
      <c r="A27" s="176" t="s">
        <v>30</v>
      </c>
      <c r="B27" s="103" t="s">
        <v>31</v>
      </c>
      <c r="C27" s="119" t="s">
        <v>1620</v>
      </c>
      <c r="D27" s="115" t="s">
        <v>29</v>
      </c>
      <c r="E27" s="178" t="s">
        <v>1621</v>
      </c>
      <c r="F27" s="170">
        <v>5280.798779661669</v>
      </c>
      <c r="G27" s="27">
        <v>2537.7057476756031</v>
      </c>
      <c r="H27" s="27">
        <v>1632.8037342606001</v>
      </c>
      <c r="I27" s="29">
        <v>1110.2892977254658</v>
      </c>
      <c r="J27" s="76"/>
      <c r="K27" s="28">
        <f t="shared" si="8"/>
        <v>5280.8</v>
      </c>
      <c r="L27" s="81">
        <f t="shared" si="9"/>
        <v>1.0000002310897238</v>
      </c>
      <c r="M27" s="27">
        <f t="shared" si="10"/>
        <v>2537.71</v>
      </c>
      <c r="N27" s="81">
        <f t="shared" si="11"/>
        <v>1.0000016756569987</v>
      </c>
      <c r="O27" s="27">
        <f t="shared" si="12"/>
        <v>1632.8</v>
      </c>
      <c r="P27" s="81">
        <f t="shared" si="13"/>
        <v>0.99999771297644546</v>
      </c>
      <c r="Q27" s="27">
        <f t="shared" si="14"/>
        <v>1110.29</v>
      </c>
      <c r="R27" s="82">
        <f t="shared" si="15"/>
        <v>1.0000006325149091</v>
      </c>
    </row>
    <row r="28" spans="1:18" s="4" customFormat="1" ht="240.95" customHeight="1" x14ac:dyDescent="0.25">
      <c r="A28" s="176" t="s">
        <v>32</v>
      </c>
      <c r="B28" s="103" t="s">
        <v>33</v>
      </c>
      <c r="C28" s="119" t="s">
        <v>1622</v>
      </c>
      <c r="D28" s="115" t="s">
        <v>29</v>
      </c>
      <c r="E28" s="177" t="s">
        <v>1457</v>
      </c>
      <c r="F28" s="170">
        <v>5180.4756968618021</v>
      </c>
      <c r="G28" s="27">
        <v>1799.9445292471046</v>
      </c>
      <c r="H28" s="27">
        <v>2930.0350018575245</v>
      </c>
      <c r="I28" s="29">
        <v>450.49616575717255</v>
      </c>
      <c r="J28" s="76"/>
      <c r="K28" s="28">
        <f t="shared" si="8"/>
        <v>5180.4799999999996</v>
      </c>
      <c r="L28" s="81">
        <f t="shared" si="9"/>
        <v>1.0000008306453787</v>
      </c>
      <c r="M28" s="27">
        <f t="shared" si="10"/>
        <v>1799.94</v>
      </c>
      <c r="N28" s="81">
        <f t="shared" si="11"/>
        <v>0.99999748367406271</v>
      </c>
      <c r="O28" s="27">
        <f t="shared" si="12"/>
        <v>2930.04</v>
      </c>
      <c r="P28" s="81">
        <f t="shared" si="13"/>
        <v>1.0000017058302964</v>
      </c>
      <c r="Q28" s="27">
        <f t="shared" si="14"/>
        <v>450.5</v>
      </c>
      <c r="R28" s="82">
        <f t="shared" si="15"/>
        <v>1.000008511155297</v>
      </c>
    </row>
    <row r="29" spans="1:18" s="4" customFormat="1" ht="228.6" customHeight="1" x14ac:dyDescent="0.25">
      <c r="A29" s="182" t="s">
        <v>1128</v>
      </c>
      <c r="B29" s="105" t="s">
        <v>1255</v>
      </c>
      <c r="C29" s="119" t="s">
        <v>1623</v>
      </c>
      <c r="D29" s="115" t="s">
        <v>29</v>
      </c>
      <c r="E29" s="177" t="s">
        <v>1457</v>
      </c>
      <c r="F29" s="170">
        <v>5546.7300720939929</v>
      </c>
      <c r="G29" s="27">
        <v>1799.9445292471046</v>
      </c>
      <c r="H29" s="27">
        <v>3296.2893770897149</v>
      </c>
      <c r="I29" s="29">
        <v>450.49616575717255</v>
      </c>
      <c r="J29" s="76"/>
      <c r="K29" s="28">
        <f t="shared" si="8"/>
        <v>5546.73</v>
      </c>
      <c r="L29" s="81">
        <f t="shared" si="9"/>
        <v>0.99999998700243342</v>
      </c>
      <c r="M29" s="27">
        <f t="shared" si="10"/>
        <v>1799.94</v>
      </c>
      <c r="N29" s="81">
        <f t="shared" si="11"/>
        <v>0.99999748367406271</v>
      </c>
      <c r="O29" s="27">
        <f t="shared" si="12"/>
        <v>3296.29</v>
      </c>
      <c r="P29" s="81">
        <f t="shared" si="13"/>
        <v>1.0000001889731798</v>
      </c>
      <c r="Q29" s="27">
        <f t="shared" si="14"/>
        <v>450.5</v>
      </c>
      <c r="R29" s="82">
        <f t="shared" si="15"/>
        <v>1.000008511155297</v>
      </c>
    </row>
    <row r="30" spans="1:18" s="4" customFormat="1" ht="199.5" customHeight="1" x14ac:dyDescent="0.25">
      <c r="A30" s="183" t="s">
        <v>1535</v>
      </c>
      <c r="B30" s="141" t="s">
        <v>1624</v>
      </c>
      <c r="C30" s="122"/>
      <c r="D30" s="97"/>
      <c r="E30" s="184"/>
      <c r="F30" s="170"/>
      <c r="G30" s="27"/>
      <c r="H30" s="27"/>
      <c r="I30" s="29"/>
      <c r="J30" s="76"/>
      <c r="K30" s="28"/>
      <c r="L30" s="81"/>
      <c r="M30" s="27"/>
      <c r="N30" s="81"/>
      <c r="O30" s="27"/>
      <c r="P30" s="81"/>
      <c r="Q30" s="27"/>
      <c r="R30" s="82"/>
    </row>
    <row r="31" spans="1:18" s="4" customFormat="1" ht="48" customHeight="1" x14ac:dyDescent="0.25">
      <c r="A31" s="185" t="s">
        <v>34</v>
      </c>
      <c r="B31" s="99"/>
      <c r="C31" s="133"/>
      <c r="D31" s="154"/>
      <c r="E31" s="186"/>
      <c r="F31" s="170"/>
      <c r="G31" s="27"/>
      <c r="H31" s="27"/>
      <c r="I31" s="29"/>
      <c r="J31" s="76"/>
      <c r="K31" s="28"/>
      <c r="L31" s="81"/>
      <c r="M31" s="27"/>
      <c r="N31" s="81"/>
      <c r="O31" s="27"/>
      <c r="P31" s="81"/>
      <c r="Q31" s="27"/>
      <c r="R31" s="82"/>
    </row>
    <row r="32" spans="1:18" s="4" customFormat="1" ht="33" customHeight="1" x14ac:dyDescent="0.25">
      <c r="A32" s="187" t="s">
        <v>1447</v>
      </c>
      <c r="B32" s="98"/>
      <c r="C32" s="142"/>
      <c r="D32" s="98"/>
      <c r="E32" s="188"/>
      <c r="F32" s="170"/>
      <c r="G32" s="27"/>
      <c r="H32" s="27"/>
      <c r="I32" s="29"/>
      <c r="J32" s="76"/>
      <c r="K32" s="28"/>
      <c r="L32" s="81"/>
      <c r="M32" s="27"/>
      <c r="N32" s="81"/>
      <c r="O32" s="27"/>
      <c r="P32" s="81"/>
      <c r="Q32" s="27"/>
      <c r="R32" s="82"/>
    </row>
    <row r="33" spans="1:18" s="4" customFormat="1" ht="159" customHeight="1" x14ac:dyDescent="0.25">
      <c r="A33" s="189" t="s">
        <v>35</v>
      </c>
      <c r="B33" s="105" t="s">
        <v>1460</v>
      </c>
      <c r="C33" s="123" t="s">
        <v>1256</v>
      </c>
      <c r="D33" s="14"/>
      <c r="E33" s="190" t="s">
        <v>1625</v>
      </c>
      <c r="F33" s="170"/>
      <c r="G33" s="27"/>
      <c r="H33" s="27"/>
      <c r="I33" s="29"/>
      <c r="J33" s="76"/>
      <c r="K33" s="28"/>
      <c r="L33" s="81"/>
      <c r="M33" s="27"/>
      <c r="N33" s="81"/>
      <c r="O33" s="27"/>
      <c r="P33" s="81"/>
      <c r="Q33" s="27"/>
      <c r="R33" s="82"/>
    </row>
    <row r="34" spans="1:18" s="4" customFormat="1" ht="39" customHeight="1" x14ac:dyDescent="0.25">
      <c r="A34" s="189" t="s">
        <v>36</v>
      </c>
      <c r="B34" s="105" t="s">
        <v>1626</v>
      </c>
      <c r="C34" s="123"/>
      <c r="D34" s="14" t="s">
        <v>37</v>
      </c>
      <c r="E34" s="191"/>
      <c r="F34" s="170">
        <v>220867.1219859549</v>
      </c>
      <c r="G34" s="27">
        <v>84165.253056711401</v>
      </c>
      <c r="H34" s="27">
        <v>120378.31977612349</v>
      </c>
      <c r="I34" s="29">
        <v>16323.54915312</v>
      </c>
      <c r="J34" s="76"/>
      <c r="K34" s="28">
        <f t="shared" si="8"/>
        <v>220867.12</v>
      </c>
      <c r="L34" s="81">
        <f t="shared" si="9"/>
        <v>0.99999999100837245</v>
      </c>
      <c r="M34" s="27">
        <f t="shared" si="10"/>
        <v>84165.25</v>
      </c>
      <c r="N34" s="81">
        <f t="shared" si="11"/>
        <v>0.99999996368202682</v>
      </c>
      <c r="O34" s="27">
        <f t="shared" si="12"/>
        <v>120378.32</v>
      </c>
      <c r="P34" s="81">
        <f t="shared" si="13"/>
        <v>1.0000000018597743</v>
      </c>
      <c r="Q34" s="27">
        <f t="shared" si="14"/>
        <v>16323.55</v>
      </c>
      <c r="R34" s="82">
        <f t="shared" si="15"/>
        <v>1.000000051880874</v>
      </c>
    </row>
    <row r="35" spans="1:18" s="4" customFormat="1" ht="39" customHeight="1" x14ac:dyDescent="0.25">
      <c r="A35" s="189" t="s">
        <v>38</v>
      </c>
      <c r="B35" s="105" t="s">
        <v>39</v>
      </c>
      <c r="C35" s="123"/>
      <c r="D35" s="14" t="s">
        <v>37</v>
      </c>
      <c r="E35" s="191"/>
      <c r="F35" s="170">
        <v>237538.86823578618</v>
      </c>
      <c r="G35" s="27">
        <v>91376.718014684797</v>
      </c>
      <c r="H35" s="27">
        <v>128443.70149950149</v>
      </c>
      <c r="I35" s="29">
        <v>17718.4487215999</v>
      </c>
      <c r="J35" s="76"/>
      <c r="K35" s="28">
        <f t="shared" si="8"/>
        <v>237538.87</v>
      </c>
      <c r="L35" s="81">
        <f t="shared" si="9"/>
        <v>1.0000000074270532</v>
      </c>
      <c r="M35" s="27">
        <f t="shared" si="10"/>
        <v>91376.72</v>
      </c>
      <c r="N35" s="81">
        <f t="shared" si="11"/>
        <v>1.0000000217267073</v>
      </c>
      <c r="O35" s="27">
        <f t="shared" si="12"/>
        <v>128443.7</v>
      </c>
      <c r="P35" s="81">
        <f t="shared" si="13"/>
        <v>0.99999998832561288</v>
      </c>
      <c r="Q35" s="27">
        <f t="shared" si="14"/>
        <v>17718.45</v>
      </c>
      <c r="R35" s="82">
        <f t="shared" si="15"/>
        <v>1.0000000721507916</v>
      </c>
    </row>
    <row r="36" spans="1:18" s="4" customFormat="1" ht="39" customHeight="1" x14ac:dyDescent="0.25">
      <c r="A36" s="189" t="s">
        <v>40</v>
      </c>
      <c r="B36" s="105" t="s">
        <v>41</v>
      </c>
      <c r="C36" s="123"/>
      <c r="D36" s="14" t="s">
        <v>37</v>
      </c>
      <c r="E36" s="191"/>
      <c r="F36" s="170">
        <v>259361.45544488399</v>
      </c>
      <c r="G36" s="27">
        <v>100204.37700377</v>
      </c>
      <c r="H36" s="27">
        <v>139487.44120991399</v>
      </c>
      <c r="I36" s="29">
        <v>19669.637231199998</v>
      </c>
      <c r="J36" s="76"/>
      <c r="K36" s="28">
        <f t="shared" si="8"/>
        <v>259361.46000000002</v>
      </c>
      <c r="L36" s="81">
        <f t="shared" si="9"/>
        <v>1.0000000175628103</v>
      </c>
      <c r="M36" s="27">
        <f t="shared" si="10"/>
        <v>100204.38</v>
      </c>
      <c r="N36" s="81">
        <f t="shared" si="11"/>
        <v>1.0000000299011889</v>
      </c>
      <c r="O36" s="27">
        <f t="shared" si="12"/>
        <v>139487.44</v>
      </c>
      <c r="P36" s="81">
        <f t="shared" si="13"/>
        <v>0.99999999132600059</v>
      </c>
      <c r="Q36" s="27">
        <f t="shared" si="14"/>
        <v>19669.64</v>
      </c>
      <c r="R36" s="82">
        <f t="shared" si="15"/>
        <v>1.0000001407651788</v>
      </c>
    </row>
    <row r="37" spans="1:18" s="4" customFormat="1" ht="39" customHeight="1" x14ac:dyDescent="0.25">
      <c r="A37" s="189" t="s">
        <v>42</v>
      </c>
      <c r="B37" s="105" t="s">
        <v>43</v>
      </c>
      <c r="C37" s="123"/>
      <c r="D37" s="14" t="s">
        <v>37</v>
      </c>
      <c r="E37" s="191"/>
      <c r="F37" s="170">
        <v>265196.23306487204</v>
      </c>
      <c r="G37" s="27">
        <v>101968.727741008</v>
      </c>
      <c r="H37" s="27">
        <v>142876.37333586402</v>
      </c>
      <c r="I37" s="29">
        <v>20351.131988000001</v>
      </c>
      <c r="J37" s="76"/>
      <c r="K37" s="28">
        <f t="shared" si="8"/>
        <v>265196.23</v>
      </c>
      <c r="L37" s="81">
        <f t="shared" si="9"/>
        <v>0.99999998844300308</v>
      </c>
      <c r="M37" s="27">
        <f t="shared" si="10"/>
        <v>101968.73</v>
      </c>
      <c r="N37" s="81">
        <f t="shared" si="11"/>
        <v>1.0000000221537726</v>
      </c>
      <c r="O37" s="27">
        <f t="shared" si="12"/>
        <v>142876.37</v>
      </c>
      <c r="P37" s="81">
        <f t="shared" si="13"/>
        <v>0.99999997665209484</v>
      </c>
      <c r="Q37" s="27">
        <f t="shared" si="14"/>
        <v>20351.13</v>
      </c>
      <c r="R37" s="82">
        <f t="shared" si="15"/>
        <v>0.99999990231501612</v>
      </c>
    </row>
    <row r="38" spans="1:18" s="4" customFormat="1" ht="39" customHeight="1" x14ac:dyDescent="0.25">
      <c r="A38" s="189" t="s">
        <v>44</v>
      </c>
      <c r="B38" s="105" t="s">
        <v>45</v>
      </c>
      <c r="C38" s="123"/>
      <c r="D38" s="14" t="s">
        <v>37</v>
      </c>
      <c r="E38" s="191"/>
      <c r="F38" s="170">
        <v>345346.12166168151</v>
      </c>
      <c r="G38" s="27">
        <v>107784.856875563</v>
      </c>
      <c r="H38" s="27">
        <v>212695.10900571852</v>
      </c>
      <c r="I38" s="29">
        <v>24866.1557804</v>
      </c>
      <c r="J38" s="76"/>
      <c r="K38" s="28">
        <f t="shared" si="8"/>
        <v>345346.12999999995</v>
      </c>
      <c r="L38" s="81">
        <f t="shared" si="9"/>
        <v>1.0000000241448157</v>
      </c>
      <c r="M38" s="27">
        <f t="shared" si="10"/>
        <v>107784.86</v>
      </c>
      <c r="N38" s="81">
        <f t="shared" si="11"/>
        <v>1.0000000289877178</v>
      </c>
      <c r="O38" s="27">
        <f t="shared" si="12"/>
        <v>212695.11</v>
      </c>
      <c r="P38" s="81">
        <f t="shared" si="13"/>
        <v>1.0000000046746795</v>
      </c>
      <c r="Q38" s="27">
        <f t="shared" si="14"/>
        <v>24866.16</v>
      </c>
      <c r="R38" s="82">
        <f t="shared" si="15"/>
        <v>1.0000001696924943</v>
      </c>
    </row>
    <row r="39" spans="1:18" s="4" customFormat="1" ht="231.6" customHeight="1" x14ac:dyDescent="0.25">
      <c r="A39" s="189" t="s">
        <v>46</v>
      </c>
      <c r="B39" s="105" t="s">
        <v>1459</v>
      </c>
      <c r="C39" s="123" t="s">
        <v>1536</v>
      </c>
      <c r="D39" s="14"/>
      <c r="E39" s="190" t="s">
        <v>1625</v>
      </c>
      <c r="F39" s="170"/>
      <c r="G39" s="27"/>
      <c r="H39" s="27"/>
      <c r="I39" s="29"/>
      <c r="J39" s="76"/>
      <c r="K39" s="28"/>
      <c r="L39" s="81"/>
      <c r="M39" s="27"/>
      <c r="N39" s="81"/>
      <c r="O39" s="27"/>
      <c r="P39" s="81"/>
      <c r="Q39" s="27"/>
      <c r="R39" s="82"/>
    </row>
    <row r="40" spans="1:18" s="4" customFormat="1" ht="39" customHeight="1" x14ac:dyDescent="0.25">
      <c r="A40" s="189" t="s">
        <v>47</v>
      </c>
      <c r="B40" s="105" t="s">
        <v>1626</v>
      </c>
      <c r="C40" s="123"/>
      <c r="D40" s="14" t="s">
        <v>37</v>
      </c>
      <c r="E40" s="191"/>
      <c r="F40" s="170">
        <v>458979.04918959446</v>
      </c>
      <c r="G40" s="27">
        <v>162168.60566900001</v>
      </c>
      <c r="H40" s="27">
        <v>238243.5999265945</v>
      </c>
      <c r="I40" s="29">
        <v>58566.843593999998</v>
      </c>
      <c r="J40" s="76"/>
      <c r="K40" s="28">
        <f t="shared" si="8"/>
        <v>458979.04999999993</v>
      </c>
      <c r="L40" s="81">
        <f t="shared" si="9"/>
        <v>1.0000000017656698</v>
      </c>
      <c r="M40" s="27">
        <f t="shared" si="10"/>
        <v>162168.60999999999</v>
      </c>
      <c r="N40" s="81">
        <f t="shared" si="11"/>
        <v>1.0000000267067719</v>
      </c>
      <c r="O40" s="27">
        <f t="shared" si="12"/>
        <v>238243.6</v>
      </c>
      <c r="P40" s="81">
        <f t="shared" si="13"/>
        <v>1.0000000003081111</v>
      </c>
      <c r="Q40" s="27">
        <f t="shared" si="14"/>
        <v>58566.84</v>
      </c>
      <c r="R40" s="82">
        <f t="shared" si="15"/>
        <v>0.99999993863422065</v>
      </c>
    </row>
    <row r="41" spans="1:18" s="4" customFormat="1" ht="39" customHeight="1" x14ac:dyDescent="0.25">
      <c r="A41" s="189" t="s">
        <v>48</v>
      </c>
      <c r="B41" s="105" t="s">
        <v>39</v>
      </c>
      <c r="C41" s="123"/>
      <c r="D41" s="14" t="s">
        <v>37</v>
      </c>
      <c r="E41" s="191"/>
      <c r="F41" s="170">
        <v>474546.95009937417</v>
      </c>
      <c r="G41" s="27">
        <v>169248.10320936001</v>
      </c>
      <c r="H41" s="27">
        <v>246732.00329601421</v>
      </c>
      <c r="I41" s="29">
        <v>58566.843593999998</v>
      </c>
      <c r="J41" s="76"/>
      <c r="K41" s="28">
        <f t="shared" si="8"/>
        <v>474546.93999999994</v>
      </c>
      <c r="L41" s="81">
        <f t="shared" si="9"/>
        <v>0.99999997871786084</v>
      </c>
      <c r="M41" s="27">
        <f t="shared" si="10"/>
        <v>169248.1</v>
      </c>
      <c r="N41" s="81">
        <f t="shared" si="11"/>
        <v>0.99999998103754228</v>
      </c>
      <c r="O41" s="27">
        <f t="shared" si="12"/>
        <v>246732</v>
      </c>
      <c r="P41" s="81">
        <f t="shared" si="13"/>
        <v>0.99999998664131862</v>
      </c>
      <c r="Q41" s="27">
        <f t="shared" si="14"/>
        <v>58566.84</v>
      </c>
      <c r="R41" s="82">
        <f t="shared" si="15"/>
        <v>0.99999993863422065</v>
      </c>
    </row>
    <row r="42" spans="1:18" s="4" customFormat="1" ht="39" customHeight="1" x14ac:dyDescent="0.25">
      <c r="A42" s="189" t="s">
        <v>49</v>
      </c>
      <c r="B42" s="105" t="s">
        <v>41</v>
      </c>
      <c r="C42" s="123"/>
      <c r="D42" s="14" t="s">
        <v>37</v>
      </c>
      <c r="E42" s="191"/>
      <c r="F42" s="170">
        <v>502991.95796916285</v>
      </c>
      <c r="G42" s="27">
        <v>178381.718459467</v>
      </c>
      <c r="H42" s="27">
        <v>263629.45785116253</v>
      </c>
      <c r="I42" s="29">
        <v>60980.781658533298</v>
      </c>
      <c r="J42" s="76"/>
      <c r="K42" s="28">
        <f t="shared" si="8"/>
        <v>502991.96000000008</v>
      </c>
      <c r="L42" s="81">
        <f t="shared" si="9"/>
        <v>1.0000000040375143</v>
      </c>
      <c r="M42" s="27">
        <f t="shared" si="10"/>
        <v>178381.72</v>
      </c>
      <c r="N42" s="81">
        <f t="shared" si="11"/>
        <v>1.0000000086361598</v>
      </c>
      <c r="O42" s="27">
        <f t="shared" si="12"/>
        <v>263629.46000000002</v>
      </c>
      <c r="P42" s="81">
        <f t="shared" si="13"/>
        <v>1.0000000081509763</v>
      </c>
      <c r="Q42" s="27">
        <f t="shared" si="14"/>
        <v>60980.78</v>
      </c>
      <c r="R42" s="82">
        <f t="shared" si="15"/>
        <v>0.99999997280236075</v>
      </c>
    </row>
    <row r="43" spans="1:18" s="4" customFormat="1" ht="39" customHeight="1" x14ac:dyDescent="0.25">
      <c r="A43" s="189" t="s">
        <v>50</v>
      </c>
      <c r="B43" s="105" t="s">
        <v>43</v>
      </c>
      <c r="C43" s="123"/>
      <c r="D43" s="14" t="s">
        <v>37</v>
      </c>
      <c r="E43" s="191"/>
      <c r="F43" s="170">
        <v>510159.15783631295</v>
      </c>
      <c r="G43" s="27">
        <v>181308.14713526701</v>
      </c>
      <c r="H43" s="27">
        <v>267870.2290425126</v>
      </c>
      <c r="I43" s="29">
        <v>60980.781658533298</v>
      </c>
      <c r="J43" s="76"/>
      <c r="K43" s="28">
        <f t="shared" si="8"/>
        <v>510159.16000000003</v>
      </c>
      <c r="L43" s="81">
        <f t="shared" si="9"/>
        <v>1.0000000042412001</v>
      </c>
      <c r="M43" s="27">
        <f t="shared" si="10"/>
        <v>181308.15</v>
      </c>
      <c r="N43" s="81">
        <f t="shared" si="11"/>
        <v>1.0000000158003544</v>
      </c>
      <c r="O43" s="27">
        <f t="shared" si="12"/>
        <v>267870.23</v>
      </c>
      <c r="P43" s="81">
        <f t="shared" si="13"/>
        <v>1.000000003574445</v>
      </c>
      <c r="Q43" s="27">
        <f t="shared" si="14"/>
        <v>60980.78</v>
      </c>
      <c r="R43" s="82">
        <f t="shared" si="15"/>
        <v>0.99999997280236075</v>
      </c>
    </row>
    <row r="44" spans="1:18" s="4" customFormat="1" ht="39" customHeight="1" x14ac:dyDescent="0.25">
      <c r="A44" s="189" t="s">
        <v>51</v>
      </c>
      <c r="B44" s="105" t="s">
        <v>45</v>
      </c>
      <c r="C44" s="123"/>
      <c r="D44" s="14" t="s">
        <v>37</v>
      </c>
      <c r="E44" s="191"/>
      <c r="F44" s="170">
        <v>529205.69448094617</v>
      </c>
      <c r="G44" s="27">
        <v>171439.698406107</v>
      </c>
      <c r="H44" s="27">
        <v>296785.21441630594</v>
      </c>
      <c r="I44" s="29">
        <v>60980.781658533298</v>
      </c>
      <c r="J44" s="76"/>
      <c r="K44" s="28">
        <f t="shared" si="8"/>
        <v>529205.69000000006</v>
      </c>
      <c r="L44" s="81">
        <f t="shared" si="9"/>
        <v>0.99999999153269481</v>
      </c>
      <c r="M44" s="27">
        <f t="shared" si="10"/>
        <v>171439.7</v>
      </c>
      <c r="N44" s="81">
        <f t="shared" si="11"/>
        <v>1.0000000092971058</v>
      </c>
      <c r="O44" s="27">
        <f t="shared" si="12"/>
        <v>296785.21000000002</v>
      </c>
      <c r="P44" s="81">
        <f t="shared" si="13"/>
        <v>0.99999998511952182</v>
      </c>
      <c r="Q44" s="27">
        <f t="shared" si="14"/>
        <v>60980.78</v>
      </c>
      <c r="R44" s="82">
        <f t="shared" si="15"/>
        <v>0.99999997280236075</v>
      </c>
    </row>
    <row r="45" spans="1:18" s="4" customFormat="1" ht="169.5" customHeight="1" x14ac:dyDescent="0.25">
      <c r="A45" s="189" t="s">
        <v>52</v>
      </c>
      <c r="B45" s="105" t="s">
        <v>1461</v>
      </c>
      <c r="C45" s="123" t="s">
        <v>1453</v>
      </c>
      <c r="D45" s="14"/>
      <c r="E45" s="190" t="s">
        <v>1625</v>
      </c>
      <c r="F45" s="170"/>
      <c r="G45" s="27"/>
      <c r="H45" s="27"/>
      <c r="I45" s="29"/>
      <c r="J45" s="76"/>
      <c r="K45" s="28"/>
      <c r="L45" s="81"/>
      <c r="M45" s="27"/>
      <c r="N45" s="81"/>
      <c r="O45" s="27"/>
      <c r="P45" s="81"/>
      <c r="Q45" s="27"/>
      <c r="R45" s="82"/>
    </row>
    <row r="46" spans="1:18" s="4" customFormat="1" ht="39" customHeight="1" x14ac:dyDescent="0.25">
      <c r="A46" s="189" t="s">
        <v>1073</v>
      </c>
      <c r="B46" s="105" t="s">
        <v>1074</v>
      </c>
      <c r="C46" s="123"/>
      <c r="D46" s="14" t="s">
        <v>54</v>
      </c>
      <c r="E46" s="190"/>
      <c r="F46" s="170">
        <v>162591.3722632</v>
      </c>
      <c r="G46" s="27">
        <v>88967.294999999998</v>
      </c>
      <c r="H46" s="27">
        <v>55101.812623200007</v>
      </c>
      <c r="I46" s="29">
        <v>18522.264640000001</v>
      </c>
      <c r="J46" s="76"/>
      <c r="K46" s="28">
        <f t="shared" si="8"/>
        <v>162591.37</v>
      </c>
      <c r="L46" s="81">
        <f t="shared" si="9"/>
        <v>0.99999998608044216</v>
      </c>
      <c r="M46" s="27">
        <f t="shared" si="10"/>
        <v>88967.3</v>
      </c>
      <c r="N46" s="81">
        <f t="shared" si="11"/>
        <v>1.0000000562004274</v>
      </c>
      <c r="O46" s="27">
        <f t="shared" si="12"/>
        <v>55101.81</v>
      </c>
      <c r="P46" s="81">
        <f t="shared" si="13"/>
        <v>0.99999995239358042</v>
      </c>
      <c r="Q46" s="27">
        <f t="shared" si="14"/>
        <v>18522.259999999998</v>
      </c>
      <c r="R46" s="82">
        <f t="shared" si="15"/>
        <v>0.99999974949067549</v>
      </c>
    </row>
    <row r="47" spans="1:18" s="4" customFormat="1" ht="39" customHeight="1" x14ac:dyDescent="0.25">
      <c r="A47" s="189" t="s">
        <v>53</v>
      </c>
      <c r="B47" s="105" t="s">
        <v>1075</v>
      </c>
      <c r="C47" s="123"/>
      <c r="D47" s="14" t="s">
        <v>54</v>
      </c>
      <c r="E47" s="190"/>
      <c r="F47" s="170">
        <v>164926.83461820002</v>
      </c>
      <c r="G47" s="27">
        <v>89161.445000000007</v>
      </c>
      <c r="H47" s="27">
        <v>57243.124978200001</v>
      </c>
      <c r="I47" s="29">
        <v>18522.264640000001</v>
      </c>
      <c r="J47" s="76"/>
      <c r="K47" s="28">
        <f t="shared" si="8"/>
        <v>164926.83000000002</v>
      </c>
      <c r="L47" s="81">
        <f t="shared" si="9"/>
        <v>0.99999997199849244</v>
      </c>
      <c r="M47" s="27">
        <f t="shared" si="10"/>
        <v>89161.45</v>
      </c>
      <c r="N47" s="81">
        <f t="shared" si="11"/>
        <v>1.0000000560780502</v>
      </c>
      <c r="O47" s="27">
        <f t="shared" si="12"/>
        <v>57243.12</v>
      </c>
      <c r="P47" s="81">
        <f t="shared" si="13"/>
        <v>0.99999991303409796</v>
      </c>
      <c r="Q47" s="27">
        <f t="shared" si="14"/>
        <v>18522.259999999998</v>
      </c>
      <c r="R47" s="82">
        <f t="shared" si="15"/>
        <v>0.99999974949067549</v>
      </c>
    </row>
    <row r="48" spans="1:18" s="4" customFormat="1" ht="39" customHeight="1" x14ac:dyDescent="0.25">
      <c r="A48" s="189" t="s">
        <v>55</v>
      </c>
      <c r="B48" s="105" t="s">
        <v>1076</v>
      </c>
      <c r="C48" s="123"/>
      <c r="D48" s="14" t="s">
        <v>54</v>
      </c>
      <c r="E48" s="191"/>
      <c r="F48" s="170">
        <v>171629.27720220003</v>
      </c>
      <c r="G48" s="27">
        <v>93950.63</v>
      </c>
      <c r="H48" s="27">
        <v>59156.382562200008</v>
      </c>
      <c r="I48" s="29">
        <v>18522.264640000001</v>
      </c>
      <c r="J48" s="76"/>
      <c r="K48" s="28">
        <f t="shared" si="8"/>
        <v>171629.27000000002</v>
      </c>
      <c r="L48" s="81">
        <f t="shared" si="9"/>
        <v>0.99999995803629704</v>
      </c>
      <c r="M48" s="27">
        <f t="shared" si="10"/>
        <v>93950.63</v>
      </c>
      <c r="N48" s="81">
        <f t="shared" si="11"/>
        <v>1</v>
      </c>
      <c r="O48" s="27">
        <f t="shared" si="12"/>
        <v>59156.38</v>
      </c>
      <c r="P48" s="81">
        <f t="shared" si="13"/>
        <v>0.99999995668768271</v>
      </c>
      <c r="Q48" s="27">
        <f t="shared" si="14"/>
        <v>18522.259999999998</v>
      </c>
      <c r="R48" s="82">
        <f t="shared" si="15"/>
        <v>0.99999974949067549</v>
      </c>
    </row>
    <row r="49" spans="1:18" s="4" customFormat="1" ht="39" customHeight="1" x14ac:dyDescent="0.25">
      <c r="A49" s="189" t="s">
        <v>56</v>
      </c>
      <c r="B49" s="105" t="s">
        <v>1627</v>
      </c>
      <c r="C49" s="123"/>
      <c r="D49" s="14" t="s">
        <v>37</v>
      </c>
      <c r="E49" s="191"/>
      <c r="F49" s="170">
        <v>181546.8982789125</v>
      </c>
      <c r="G49" s="27">
        <v>101134.18</v>
      </c>
      <c r="H49" s="27">
        <v>61890.453638912506</v>
      </c>
      <c r="I49" s="29">
        <v>18522.264640000001</v>
      </c>
      <c r="J49" s="76"/>
      <c r="K49" s="28">
        <f t="shared" si="8"/>
        <v>181546.89</v>
      </c>
      <c r="L49" s="81">
        <f t="shared" si="9"/>
        <v>0.99999995439794032</v>
      </c>
      <c r="M49" s="27">
        <f t="shared" si="10"/>
        <v>101134.18</v>
      </c>
      <c r="N49" s="81">
        <f t="shared" si="11"/>
        <v>1</v>
      </c>
      <c r="O49" s="27">
        <f t="shared" si="12"/>
        <v>61890.45</v>
      </c>
      <c r="P49" s="81">
        <f t="shared" si="13"/>
        <v>0.99999994120397739</v>
      </c>
      <c r="Q49" s="27">
        <f t="shared" si="14"/>
        <v>18522.259999999998</v>
      </c>
      <c r="R49" s="82">
        <f t="shared" si="15"/>
        <v>0.99999974949067549</v>
      </c>
    </row>
    <row r="50" spans="1:18" s="4" customFormat="1" ht="39" customHeight="1" x14ac:dyDescent="0.25">
      <c r="A50" s="189" t="s">
        <v>57</v>
      </c>
      <c r="B50" s="105" t="s">
        <v>39</v>
      </c>
      <c r="C50" s="123"/>
      <c r="D50" s="14" t="s">
        <v>37</v>
      </c>
      <c r="E50" s="191"/>
      <c r="F50" s="170">
        <v>216542.59916553748</v>
      </c>
      <c r="G50" s="27">
        <v>113449.81</v>
      </c>
      <c r="H50" s="27">
        <v>82545.054265537488</v>
      </c>
      <c r="I50" s="29">
        <v>20547.734899999999</v>
      </c>
      <c r="J50" s="76"/>
      <c r="K50" s="28">
        <f t="shared" si="8"/>
        <v>216542.59</v>
      </c>
      <c r="L50" s="81">
        <f t="shared" si="9"/>
        <v>0.9999999576732822</v>
      </c>
      <c r="M50" s="27">
        <f t="shared" si="10"/>
        <v>113449.81</v>
      </c>
      <c r="N50" s="81">
        <f t="shared" si="11"/>
        <v>1</v>
      </c>
      <c r="O50" s="27">
        <f t="shared" si="12"/>
        <v>82545.05</v>
      </c>
      <c r="P50" s="81">
        <f t="shared" si="13"/>
        <v>0.99999994832473582</v>
      </c>
      <c r="Q50" s="27">
        <f t="shared" si="14"/>
        <v>20547.73</v>
      </c>
      <c r="R50" s="82">
        <f t="shared" si="15"/>
        <v>0.99999976153089265</v>
      </c>
    </row>
    <row r="51" spans="1:18" s="4" customFormat="1" ht="39" customHeight="1" x14ac:dyDescent="0.25">
      <c r="A51" s="189" t="s">
        <v>58</v>
      </c>
      <c r="B51" s="105" t="s">
        <v>41</v>
      </c>
      <c r="C51" s="123"/>
      <c r="D51" s="14" t="s">
        <v>37</v>
      </c>
      <c r="E51" s="191"/>
      <c r="F51" s="170">
        <v>254607.31429350001</v>
      </c>
      <c r="G51" s="27">
        <v>130780.645</v>
      </c>
      <c r="H51" s="27">
        <v>100381.22353349999</v>
      </c>
      <c r="I51" s="29">
        <v>23445.445759999999</v>
      </c>
      <c r="J51" s="76"/>
      <c r="K51" s="28">
        <f t="shared" si="8"/>
        <v>254607.32</v>
      </c>
      <c r="L51" s="81">
        <f t="shared" si="9"/>
        <v>1.0000000224129459</v>
      </c>
      <c r="M51" s="27">
        <f t="shared" si="10"/>
        <v>130780.65</v>
      </c>
      <c r="N51" s="81">
        <f t="shared" si="11"/>
        <v>1.0000000382319569</v>
      </c>
      <c r="O51" s="27">
        <f t="shared" si="12"/>
        <v>100381.22</v>
      </c>
      <c r="P51" s="81">
        <f t="shared" si="13"/>
        <v>0.99999996479919395</v>
      </c>
      <c r="Q51" s="27">
        <f t="shared" si="14"/>
        <v>23445.45</v>
      </c>
      <c r="R51" s="82">
        <f t="shared" si="15"/>
        <v>1.0000001808453567</v>
      </c>
    </row>
    <row r="52" spans="1:18" s="4" customFormat="1" ht="39" customHeight="1" x14ac:dyDescent="0.25">
      <c r="A52" s="189" t="s">
        <v>59</v>
      </c>
      <c r="B52" s="155" t="s">
        <v>60</v>
      </c>
      <c r="C52" s="123"/>
      <c r="D52" s="14"/>
      <c r="E52" s="178"/>
      <c r="F52" s="170"/>
      <c r="G52" s="27"/>
      <c r="H52" s="27"/>
      <c r="I52" s="29"/>
      <c r="J52" s="76"/>
      <c r="K52" s="28"/>
      <c r="L52" s="81"/>
      <c r="M52" s="27"/>
      <c r="N52" s="81"/>
      <c r="O52" s="27"/>
      <c r="P52" s="81"/>
      <c r="Q52" s="27"/>
      <c r="R52" s="82"/>
    </row>
    <row r="53" spans="1:18" s="4" customFormat="1" ht="107.1" customHeight="1" x14ac:dyDescent="0.25">
      <c r="A53" s="189" t="s">
        <v>61</v>
      </c>
      <c r="B53" s="105" t="s">
        <v>62</v>
      </c>
      <c r="C53" s="123" t="s">
        <v>63</v>
      </c>
      <c r="D53" s="14"/>
      <c r="E53" s="178"/>
      <c r="F53" s="170">
        <v>4660.7884861439998</v>
      </c>
      <c r="G53" s="27">
        <v>2882.0884861439999</v>
      </c>
      <c r="H53" s="27">
        <v>1778.7</v>
      </c>
      <c r="I53" s="29">
        <v>0</v>
      </c>
      <c r="J53" s="76"/>
      <c r="K53" s="28">
        <f t="shared" si="8"/>
        <v>4660.79</v>
      </c>
      <c r="L53" s="81">
        <f t="shared" si="9"/>
        <v>1.0000003248068443</v>
      </c>
      <c r="M53" s="27">
        <f t="shared" si="10"/>
        <v>2882.09</v>
      </c>
      <c r="N53" s="81">
        <f t="shared" si="11"/>
        <v>1.0000005252635398</v>
      </c>
      <c r="O53" s="27">
        <f t="shared" si="12"/>
        <v>1778.7</v>
      </c>
      <c r="P53" s="81">
        <f t="shared" si="13"/>
        <v>1</v>
      </c>
      <c r="Q53" s="27">
        <f t="shared" si="14"/>
        <v>0</v>
      </c>
      <c r="R53" s="82" t="e">
        <f t="shared" si="15"/>
        <v>#DIV/0!</v>
      </c>
    </row>
    <row r="54" spans="1:18" s="4" customFormat="1" ht="72" customHeight="1" x14ac:dyDescent="0.25">
      <c r="A54" s="189" t="s">
        <v>65</v>
      </c>
      <c r="B54" s="105" t="s">
        <v>66</v>
      </c>
      <c r="C54" s="123"/>
      <c r="D54" s="14" t="s">
        <v>64</v>
      </c>
      <c r="E54" s="178"/>
      <c r="F54" s="170">
        <v>9353.6026570560007</v>
      </c>
      <c r="G54" s="27">
        <v>6491.3026570560005</v>
      </c>
      <c r="H54" s="27">
        <v>2862.3</v>
      </c>
      <c r="I54" s="29">
        <v>0</v>
      </c>
      <c r="J54" s="76"/>
      <c r="K54" s="28">
        <f t="shared" si="8"/>
        <v>9353.6</v>
      </c>
      <c r="L54" s="81">
        <f t="shared" si="9"/>
        <v>0.99999971593234205</v>
      </c>
      <c r="M54" s="27">
        <f t="shared" si="10"/>
        <v>6491.3</v>
      </c>
      <c r="N54" s="81">
        <f t="shared" si="11"/>
        <v>0.99999959067445465</v>
      </c>
      <c r="O54" s="27">
        <f t="shared" si="12"/>
        <v>2862.3</v>
      </c>
      <c r="P54" s="81">
        <f t="shared" si="13"/>
        <v>1</v>
      </c>
      <c r="Q54" s="27">
        <f t="shared" si="14"/>
        <v>0</v>
      </c>
      <c r="R54" s="82" t="e">
        <f t="shared" si="15"/>
        <v>#DIV/0!</v>
      </c>
    </row>
    <row r="55" spans="1:18" s="4" customFormat="1" ht="72" customHeight="1" x14ac:dyDescent="0.25">
      <c r="A55" s="189" t="s">
        <v>67</v>
      </c>
      <c r="B55" s="105" t="s">
        <v>68</v>
      </c>
      <c r="C55" s="123"/>
      <c r="D55" s="14" t="s">
        <v>64</v>
      </c>
      <c r="E55" s="178"/>
      <c r="F55" s="170">
        <v>13590.340798944002</v>
      </c>
      <c r="G55" s="27">
        <v>9650.7407989440017</v>
      </c>
      <c r="H55" s="27">
        <v>3939.6000000000004</v>
      </c>
      <c r="I55" s="29">
        <v>0</v>
      </c>
      <c r="J55" s="76"/>
      <c r="K55" s="28">
        <f t="shared" si="8"/>
        <v>13590.34</v>
      </c>
      <c r="L55" s="81">
        <f t="shared" si="9"/>
        <v>0.99999994121236446</v>
      </c>
      <c r="M55" s="27">
        <f t="shared" si="10"/>
        <v>9650.74</v>
      </c>
      <c r="N55" s="81">
        <f t="shared" si="11"/>
        <v>0.99999991721423065</v>
      </c>
      <c r="O55" s="27">
        <f t="shared" si="12"/>
        <v>3939.6</v>
      </c>
      <c r="P55" s="81">
        <f t="shared" si="13"/>
        <v>0.99999999999999989</v>
      </c>
      <c r="Q55" s="27">
        <f t="shared" si="14"/>
        <v>0</v>
      </c>
      <c r="R55" s="82" t="e">
        <f t="shared" si="15"/>
        <v>#DIV/0!</v>
      </c>
    </row>
    <row r="56" spans="1:18" s="4" customFormat="1" ht="72" customHeight="1" x14ac:dyDescent="0.25">
      <c r="A56" s="189" t="s">
        <v>69</v>
      </c>
      <c r="B56" s="105" t="s">
        <v>70</v>
      </c>
      <c r="C56" s="123"/>
      <c r="D56" s="14" t="s">
        <v>64</v>
      </c>
      <c r="E56" s="178"/>
      <c r="F56" s="170">
        <v>17799.197229408001</v>
      </c>
      <c r="G56" s="27">
        <v>12782.297229408001</v>
      </c>
      <c r="H56" s="27">
        <v>5016.9000000000005</v>
      </c>
      <c r="I56" s="29">
        <v>0</v>
      </c>
      <c r="J56" s="76"/>
      <c r="K56" s="28">
        <f t="shared" si="8"/>
        <v>17799.199999999997</v>
      </c>
      <c r="L56" s="81">
        <f t="shared" si="9"/>
        <v>1.0000001556582558</v>
      </c>
      <c r="M56" s="27">
        <f t="shared" si="10"/>
        <v>12782.3</v>
      </c>
      <c r="N56" s="81">
        <f t="shared" si="11"/>
        <v>1.0000002167522746</v>
      </c>
      <c r="O56" s="27">
        <f t="shared" si="12"/>
        <v>5016.8999999999996</v>
      </c>
      <c r="P56" s="81">
        <f t="shared" si="13"/>
        <v>0.99999999999999978</v>
      </c>
      <c r="Q56" s="27">
        <f t="shared" si="14"/>
        <v>0</v>
      </c>
      <c r="R56" s="82" t="e">
        <f t="shared" si="15"/>
        <v>#DIV/0!</v>
      </c>
    </row>
    <row r="57" spans="1:18" s="4" customFormat="1" ht="72" customHeight="1" x14ac:dyDescent="0.25">
      <c r="A57" s="189" t="s">
        <v>71</v>
      </c>
      <c r="B57" s="105" t="s">
        <v>72</v>
      </c>
      <c r="C57" s="123"/>
      <c r="D57" s="14" t="s">
        <v>64</v>
      </c>
      <c r="E57" s="178"/>
      <c r="F57" s="170">
        <v>22027.029432576001</v>
      </c>
      <c r="G57" s="27">
        <v>15930.729432576001</v>
      </c>
      <c r="H57" s="27">
        <v>6096.3</v>
      </c>
      <c r="I57" s="29">
        <v>0</v>
      </c>
      <c r="J57" s="76"/>
      <c r="K57" s="28">
        <f t="shared" si="8"/>
        <v>22027.03</v>
      </c>
      <c r="L57" s="81">
        <f t="shared" si="9"/>
        <v>1.0000000257603505</v>
      </c>
      <c r="M57" s="27">
        <f t="shared" si="10"/>
        <v>15930.73</v>
      </c>
      <c r="N57" s="81">
        <f t="shared" si="11"/>
        <v>1.0000000356182057</v>
      </c>
      <c r="O57" s="27">
        <f t="shared" si="12"/>
        <v>6096.3</v>
      </c>
      <c r="P57" s="81">
        <f t="shared" si="13"/>
        <v>1</v>
      </c>
      <c r="Q57" s="27">
        <f t="shared" si="14"/>
        <v>0</v>
      </c>
      <c r="R57" s="82" t="e">
        <f t="shared" si="15"/>
        <v>#DIV/0!</v>
      </c>
    </row>
    <row r="58" spans="1:18" s="4" customFormat="1" ht="72" customHeight="1" x14ac:dyDescent="0.25">
      <c r="A58" s="189" t="s">
        <v>73</v>
      </c>
      <c r="B58" s="105" t="s">
        <v>74</v>
      </c>
      <c r="C58" s="123"/>
      <c r="D58" s="14" t="s">
        <v>64</v>
      </c>
      <c r="E58" s="178"/>
      <c r="F58" s="170">
        <v>26235.253321536002</v>
      </c>
      <c r="G58" s="27">
        <v>19063.753321536002</v>
      </c>
      <c r="H58" s="27">
        <v>7171.5</v>
      </c>
      <c r="I58" s="29">
        <v>0</v>
      </c>
      <c r="J58" s="76"/>
      <c r="K58" s="28">
        <f t="shared" si="8"/>
        <v>26235.25</v>
      </c>
      <c r="L58" s="81">
        <f t="shared" si="9"/>
        <v>0.99999987339417074</v>
      </c>
      <c r="M58" s="27">
        <f t="shared" si="10"/>
        <v>19063.75</v>
      </c>
      <c r="N58" s="81">
        <f t="shared" si="11"/>
        <v>0.99999982576694391</v>
      </c>
      <c r="O58" s="27">
        <f t="shared" si="12"/>
        <v>7171.5</v>
      </c>
      <c r="P58" s="81">
        <f t="shared" si="13"/>
        <v>1</v>
      </c>
      <c r="Q58" s="27">
        <f t="shared" si="14"/>
        <v>0</v>
      </c>
      <c r="R58" s="82" t="e">
        <f t="shared" si="15"/>
        <v>#DIV/0!</v>
      </c>
    </row>
    <row r="59" spans="1:18" s="4" customFormat="1" ht="72" customHeight="1" x14ac:dyDescent="0.25">
      <c r="A59" s="189" t="s">
        <v>75</v>
      </c>
      <c r="B59" s="105" t="s">
        <v>76</v>
      </c>
      <c r="C59" s="123"/>
      <c r="D59" s="14" t="s">
        <v>64</v>
      </c>
      <c r="E59" s="178"/>
      <c r="F59" s="170">
        <v>30462.769253951999</v>
      </c>
      <c r="G59" s="27">
        <v>22212.919253952001</v>
      </c>
      <c r="H59" s="27">
        <v>8249.85</v>
      </c>
      <c r="I59" s="29">
        <v>0</v>
      </c>
      <c r="J59" s="76"/>
      <c r="K59" s="28">
        <f t="shared" si="8"/>
        <v>30462.769999999997</v>
      </c>
      <c r="L59" s="81">
        <f t="shared" si="9"/>
        <v>1.0000000244904852</v>
      </c>
      <c r="M59" s="27">
        <f t="shared" si="10"/>
        <v>22212.92</v>
      </c>
      <c r="N59" s="81">
        <f t="shared" si="11"/>
        <v>1.0000000335862202</v>
      </c>
      <c r="O59" s="27">
        <f t="shared" si="12"/>
        <v>8249.85</v>
      </c>
      <c r="P59" s="81">
        <f t="shared" si="13"/>
        <v>1</v>
      </c>
      <c r="Q59" s="27">
        <f t="shared" si="14"/>
        <v>0</v>
      </c>
      <c r="R59" s="82" t="e">
        <f t="shared" si="15"/>
        <v>#DIV/0!</v>
      </c>
    </row>
    <row r="60" spans="1:18" s="4" customFormat="1" ht="72" customHeight="1" x14ac:dyDescent="0.25">
      <c r="A60" s="189" t="s">
        <v>77</v>
      </c>
      <c r="B60" s="105" t="s">
        <v>78</v>
      </c>
      <c r="C60" s="123"/>
      <c r="D60" s="14" t="s">
        <v>64</v>
      </c>
      <c r="E60" s="178"/>
      <c r="F60" s="170">
        <v>34676.344330656</v>
      </c>
      <c r="G60" s="27">
        <v>25348.144330656</v>
      </c>
      <c r="H60" s="27">
        <v>9328.2000000000007</v>
      </c>
      <c r="I60" s="29">
        <v>0</v>
      </c>
      <c r="J60" s="76"/>
      <c r="K60" s="28">
        <f t="shared" si="8"/>
        <v>34676.339999999997</v>
      </c>
      <c r="L60" s="81">
        <f t="shared" si="9"/>
        <v>0.99999987511209476</v>
      </c>
      <c r="M60" s="27">
        <f t="shared" si="10"/>
        <v>25348.14</v>
      </c>
      <c r="N60" s="81">
        <f t="shared" si="11"/>
        <v>0.99999982915293739</v>
      </c>
      <c r="O60" s="27">
        <f t="shared" si="12"/>
        <v>9328.2000000000007</v>
      </c>
      <c r="P60" s="81">
        <f t="shared" si="13"/>
        <v>1</v>
      </c>
      <c r="Q60" s="27">
        <f t="shared" si="14"/>
        <v>0</v>
      </c>
      <c r="R60" s="82" t="e">
        <f t="shared" si="15"/>
        <v>#DIV/0!</v>
      </c>
    </row>
    <row r="61" spans="1:18" s="4" customFormat="1" ht="39" customHeight="1" x14ac:dyDescent="0.25">
      <c r="A61" s="189" t="s">
        <v>79</v>
      </c>
      <c r="B61" s="155" t="s">
        <v>80</v>
      </c>
      <c r="C61" s="123"/>
      <c r="D61" s="14"/>
      <c r="E61" s="178"/>
      <c r="F61" s="170"/>
      <c r="G61" s="27"/>
      <c r="H61" s="27"/>
      <c r="I61" s="29"/>
      <c r="J61" s="76"/>
      <c r="K61" s="28"/>
      <c r="L61" s="81"/>
      <c r="M61" s="27"/>
      <c r="N61" s="81"/>
      <c r="O61" s="27"/>
      <c r="P61" s="81"/>
      <c r="Q61" s="27"/>
      <c r="R61" s="82"/>
    </row>
    <row r="62" spans="1:18" s="4" customFormat="1" ht="101.1" customHeight="1" x14ac:dyDescent="0.25">
      <c r="A62" s="189" t="s">
        <v>81</v>
      </c>
      <c r="B62" s="105" t="s">
        <v>62</v>
      </c>
      <c r="C62" s="123" t="s">
        <v>82</v>
      </c>
      <c r="D62" s="14"/>
      <c r="E62" s="178"/>
      <c r="F62" s="170">
        <v>4784.662126272</v>
      </c>
      <c r="G62" s="27">
        <v>3018.5621262720001</v>
      </c>
      <c r="H62" s="27">
        <v>1766.1000000000001</v>
      </c>
      <c r="I62" s="29">
        <v>0</v>
      </c>
      <c r="J62" s="76"/>
      <c r="K62" s="28">
        <f t="shared" si="8"/>
        <v>4784.66</v>
      </c>
      <c r="L62" s="81">
        <f t="shared" si="9"/>
        <v>0.99999955560665643</v>
      </c>
      <c r="M62" s="27">
        <f t="shared" si="10"/>
        <v>3018.56</v>
      </c>
      <c r="N62" s="81">
        <f t="shared" si="11"/>
        <v>0.99999929560104739</v>
      </c>
      <c r="O62" s="27">
        <f t="shared" si="12"/>
        <v>1766.1</v>
      </c>
      <c r="P62" s="81">
        <f t="shared" si="13"/>
        <v>0.99999999999999989</v>
      </c>
      <c r="Q62" s="27">
        <f t="shared" si="14"/>
        <v>0</v>
      </c>
      <c r="R62" s="82" t="e">
        <f t="shared" si="15"/>
        <v>#DIV/0!</v>
      </c>
    </row>
    <row r="63" spans="1:18" s="4" customFormat="1" ht="72" customHeight="1" x14ac:dyDescent="0.25">
      <c r="A63" s="189" t="s">
        <v>83</v>
      </c>
      <c r="B63" s="105" t="s">
        <v>66</v>
      </c>
      <c r="C63" s="123"/>
      <c r="D63" s="14" t="s">
        <v>64</v>
      </c>
      <c r="E63" s="178"/>
      <c r="F63" s="170">
        <v>6785.8030222079997</v>
      </c>
      <c r="G63" s="27">
        <v>3959.2030222080002</v>
      </c>
      <c r="H63" s="27">
        <v>2826.6</v>
      </c>
      <c r="I63" s="29">
        <v>0</v>
      </c>
      <c r="J63" s="76"/>
      <c r="K63" s="28">
        <f t="shared" si="8"/>
        <v>6785.7999999999993</v>
      </c>
      <c r="L63" s="81">
        <f t="shared" si="9"/>
        <v>0.99999955462780299</v>
      </c>
      <c r="M63" s="27">
        <f t="shared" si="10"/>
        <v>3959.2</v>
      </c>
      <c r="N63" s="81">
        <f t="shared" si="11"/>
        <v>0.99999923666253454</v>
      </c>
      <c r="O63" s="27">
        <f t="shared" si="12"/>
        <v>2826.6</v>
      </c>
      <c r="P63" s="81">
        <f t="shared" si="13"/>
        <v>1</v>
      </c>
      <c r="Q63" s="27">
        <f t="shared" si="14"/>
        <v>0</v>
      </c>
      <c r="R63" s="82" t="e">
        <f t="shared" si="15"/>
        <v>#DIV/0!</v>
      </c>
    </row>
    <row r="64" spans="1:18" s="4" customFormat="1" ht="72" customHeight="1" x14ac:dyDescent="0.25">
      <c r="A64" s="189" t="s">
        <v>84</v>
      </c>
      <c r="B64" s="105" t="s">
        <v>68</v>
      </c>
      <c r="C64" s="123"/>
      <c r="D64" s="14" t="s">
        <v>64</v>
      </c>
      <c r="E64" s="178"/>
      <c r="F64" s="170">
        <v>9160.5132931200005</v>
      </c>
      <c r="G64" s="27">
        <v>5275.5132931200005</v>
      </c>
      <c r="H64" s="27">
        <v>3885</v>
      </c>
      <c r="I64" s="29">
        <v>0</v>
      </c>
      <c r="J64" s="76"/>
      <c r="K64" s="28">
        <f t="shared" si="8"/>
        <v>9160.51</v>
      </c>
      <c r="L64" s="81">
        <f t="shared" si="9"/>
        <v>0.99999964050922752</v>
      </c>
      <c r="M64" s="27">
        <f t="shared" si="10"/>
        <v>5275.51</v>
      </c>
      <c r="N64" s="81">
        <f t="shared" si="11"/>
        <v>0.99999937577258979</v>
      </c>
      <c r="O64" s="27">
        <f t="shared" si="12"/>
        <v>3885</v>
      </c>
      <c r="P64" s="81">
        <f t="shared" si="13"/>
        <v>1</v>
      </c>
      <c r="Q64" s="27">
        <f t="shared" si="14"/>
        <v>0</v>
      </c>
      <c r="R64" s="82" t="e">
        <f t="shared" si="15"/>
        <v>#DIV/0!</v>
      </c>
    </row>
    <row r="65" spans="1:18" s="4" customFormat="1" ht="72" customHeight="1" x14ac:dyDescent="0.25">
      <c r="A65" s="189" t="s">
        <v>85</v>
      </c>
      <c r="B65" s="105" t="s">
        <v>70</v>
      </c>
      <c r="C65" s="123"/>
      <c r="D65" s="14" t="s">
        <v>64</v>
      </c>
      <c r="E65" s="178"/>
      <c r="F65" s="170">
        <v>11170.560127776</v>
      </c>
      <c r="G65" s="27">
        <v>6227.1601277760001</v>
      </c>
      <c r="H65" s="27">
        <v>4943.4000000000005</v>
      </c>
      <c r="I65" s="29">
        <v>0</v>
      </c>
      <c r="J65" s="76"/>
      <c r="K65" s="28">
        <f t="shared" si="8"/>
        <v>11170.56</v>
      </c>
      <c r="L65" s="81">
        <f t="shared" si="9"/>
        <v>0.99999998856136141</v>
      </c>
      <c r="M65" s="27">
        <f t="shared" si="10"/>
        <v>6227.16</v>
      </c>
      <c r="N65" s="81">
        <f t="shared" si="11"/>
        <v>0.99999997948085517</v>
      </c>
      <c r="O65" s="27">
        <f t="shared" si="12"/>
        <v>4943.3999999999996</v>
      </c>
      <c r="P65" s="81">
        <f t="shared" si="13"/>
        <v>0.99999999999999978</v>
      </c>
      <c r="Q65" s="27">
        <f t="shared" si="14"/>
        <v>0</v>
      </c>
      <c r="R65" s="82" t="e">
        <f t="shared" si="15"/>
        <v>#DIV/0!</v>
      </c>
    </row>
    <row r="66" spans="1:18" s="4" customFormat="1" ht="72" customHeight="1" x14ac:dyDescent="0.25">
      <c r="A66" s="189" t="s">
        <v>86</v>
      </c>
      <c r="B66" s="105" t="s">
        <v>72</v>
      </c>
      <c r="C66" s="123"/>
      <c r="D66" s="14" t="s">
        <v>64</v>
      </c>
      <c r="E66" s="178"/>
      <c r="F66" s="170">
        <v>15203.814769920002</v>
      </c>
      <c r="G66" s="27">
        <v>9200.9647699200013</v>
      </c>
      <c r="H66" s="27">
        <v>6002.85</v>
      </c>
      <c r="I66" s="29">
        <v>0</v>
      </c>
      <c r="J66" s="76"/>
      <c r="K66" s="28">
        <f t="shared" si="8"/>
        <v>15203.81</v>
      </c>
      <c r="L66" s="81">
        <f t="shared" si="9"/>
        <v>0.99999968626821134</v>
      </c>
      <c r="M66" s="27">
        <f t="shared" si="10"/>
        <v>9200.9599999999991</v>
      </c>
      <c r="N66" s="81">
        <f t="shared" si="11"/>
        <v>0.99999948158479879</v>
      </c>
      <c r="O66" s="27">
        <f t="shared" si="12"/>
        <v>6002.85</v>
      </c>
      <c r="P66" s="81">
        <f t="shared" si="13"/>
        <v>1</v>
      </c>
      <c r="Q66" s="27">
        <f t="shared" si="14"/>
        <v>0</v>
      </c>
      <c r="R66" s="82" t="e">
        <f t="shared" si="15"/>
        <v>#DIV/0!</v>
      </c>
    </row>
    <row r="67" spans="1:18" s="4" customFormat="1" ht="72" customHeight="1" x14ac:dyDescent="0.25">
      <c r="A67" s="189" t="s">
        <v>87</v>
      </c>
      <c r="B67" s="105" t="s">
        <v>88</v>
      </c>
      <c r="C67" s="123"/>
      <c r="D67" s="14" t="s">
        <v>64</v>
      </c>
      <c r="E67" s="178"/>
      <c r="F67" s="170">
        <v>17280.947236896001</v>
      </c>
      <c r="G67" s="27">
        <v>10218.647236896</v>
      </c>
      <c r="H67" s="27">
        <v>7062.3</v>
      </c>
      <c r="I67" s="29">
        <v>0</v>
      </c>
      <c r="J67" s="76"/>
      <c r="K67" s="28">
        <f t="shared" si="8"/>
        <v>17280.95</v>
      </c>
      <c r="L67" s="81">
        <f t="shared" si="9"/>
        <v>1.000000159893087</v>
      </c>
      <c r="M67" s="27">
        <f t="shared" si="10"/>
        <v>10218.65</v>
      </c>
      <c r="N67" s="81">
        <f t="shared" si="11"/>
        <v>1.0000002703982176</v>
      </c>
      <c r="O67" s="27">
        <f t="shared" si="12"/>
        <v>7062.3</v>
      </c>
      <c r="P67" s="81">
        <f t="shared" si="13"/>
        <v>1</v>
      </c>
      <c r="Q67" s="27">
        <f t="shared" si="14"/>
        <v>0</v>
      </c>
      <c r="R67" s="82" t="e">
        <f t="shared" si="15"/>
        <v>#DIV/0!</v>
      </c>
    </row>
    <row r="68" spans="1:18" s="4" customFormat="1" ht="72" customHeight="1" x14ac:dyDescent="0.25">
      <c r="A68" s="189" t="s">
        <v>89</v>
      </c>
      <c r="B68" s="105" t="s">
        <v>90</v>
      </c>
      <c r="C68" s="123"/>
      <c r="D68" s="14" t="s">
        <v>64</v>
      </c>
      <c r="E68" s="178"/>
      <c r="F68" s="170">
        <v>19622.955962400003</v>
      </c>
      <c r="G68" s="27">
        <v>11501.205962400001</v>
      </c>
      <c r="H68" s="27">
        <v>8121.75</v>
      </c>
      <c r="I68" s="29">
        <v>0</v>
      </c>
      <c r="J68" s="76"/>
      <c r="K68" s="28">
        <f t="shared" si="8"/>
        <v>19622.96</v>
      </c>
      <c r="L68" s="81">
        <f t="shared" si="9"/>
        <v>1.0000002057590103</v>
      </c>
      <c r="M68" s="27">
        <f t="shared" si="10"/>
        <v>11501.21</v>
      </c>
      <c r="N68" s="81">
        <f t="shared" si="11"/>
        <v>1.0000003510588378</v>
      </c>
      <c r="O68" s="27">
        <f t="shared" si="12"/>
        <v>8121.75</v>
      </c>
      <c r="P68" s="81">
        <f t="shared" si="13"/>
        <v>1</v>
      </c>
      <c r="Q68" s="27">
        <f t="shared" si="14"/>
        <v>0</v>
      </c>
      <c r="R68" s="82" t="e">
        <f t="shared" si="15"/>
        <v>#DIV/0!</v>
      </c>
    </row>
    <row r="69" spans="1:18" s="4" customFormat="1" ht="72" customHeight="1" x14ac:dyDescent="0.25">
      <c r="A69" s="189" t="s">
        <v>91</v>
      </c>
      <c r="B69" s="105" t="s">
        <v>78</v>
      </c>
      <c r="C69" s="123"/>
      <c r="D69" s="14" t="s">
        <v>64</v>
      </c>
      <c r="E69" s="178"/>
      <c r="F69" s="170">
        <v>21623.464316832</v>
      </c>
      <c r="G69" s="27">
        <v>12443.314316832</v>
      </c>
      <c r="H69" s="27">
        <v>9180.15</v>
      </c>
      <c r="I69" s="29">
        <v>0</v>
      </c>
      <c r="J69" s="76"/>
      <c r="K69" s="28">
        <f t="shared" si="8"/>
        <v>21623.46</v>
      </c>
      <c r="L69" s="81">
        <f t="shared" si="9"/>
        <v>0.99999980036353386</v>
      </c>
      <c r="M69" s="27">
        <f t="shared" si="10"/>
        <v>12443.31</v>
      </c>
      <c r="N69" s="81">
        <f t="shared" si="11"/>
        <v>0.99999965308020911</v>
      </c>
      <c r="O69" s="27">
        <f t="shared" si="12"/>
        <v>9180.15</v>
      </c>
      <c r="P69" s="81">
        <f t="shared" si="13"/>
        <v>1</v>
      </c>
      <c r="Q69" s="27">
        <f t="shared" si="14"/>
        <v>0</v>
      </c>
      <c r="R69" s="82" t="e">
        <f t="shared" si="15"/>
        <v>#DIV/0!</v>
      </c>
    </row>
    <row r="70" spans="1:18" s="4" customFormat="1" ht="39" customHeight="1" x14ac:dyDescent="0.25">
      <c r="A70" s="189" t="s">
        <v>92</v>
      </c>
      <c r="B70" s="155" t="s">
        <v>93</v>
      </c>
      <c r="C70" s="123"/>
      <c r="D70" s="105"/>
      <c r="E70" s="178"/>
      <c r="F70" s="170"/>
      <c r="G70" s="27"/>
      <c r="H70" s="27"/>
      <c r="I70" s="29"/>
      <c r="J70" s="76"/>
      <c r="K70" s="28"/>
      <c r="L70" s="81"/>
      <c r="M70" s="27"/>
      <c r="N70" s="81"/>
      <c r="O70" s="27"/>
      <c r="P70" s="81"/>
      <c r="Q70" s="27"/>
      <c r="R70" s="82"/>
    </row>
    <row r="71" spans="1:18" s="4" customFormat="1" ht="99.75" customHeight="1" x14ac:dyDescent="0.25">
      <c r="A71" s="189" t="s">
        <v>94</v>
      </c>
      <c r="B71" s="105" t="s">
        <v>62</v>
      </c>
      <c r="C71" s="123" t="s">
        <v>1129</v>
      </c>
      <c r="D71" s="14"/>
      <c r="E71" s="178"/>
      <c r="F71" s="170">
        <v>6850.98202752</v>
      </c>
      <c r="G71" s="27">
        <v>3792.3320275200003</v>
      </c>
      <c r="H71" s="27">
        <v>3058.65</v>
      </c>
      <c r="I71" s="29">
        <v>0</v>
      </c>
      <c r="J71" s="76"/>
      <c r="K71" s="28">
        <f t="shared" si="8"/>
        <v>6850.98</v>
      </c>
      <c r="L71" s="81">
        <f t="shared" si="9"/>
        <v>0.9999997040541061</v>
      </c>
      <c r="M71" s="27">
        <f t="shared" si="10"/>
        <v>3792.33</v>
      </c>
      <c r="N71" s="81">
        <f t="shared" si="11"/>
        <v>0.99999946536326834</v>
      </c>
      <c r="O71" s="27">
        <f t="shared" si="12"/>
        <v>3058.65</v>
      </c>
      <c r="P71" s="81">
        <f t="shared" si="13"/>
        <v>1</v>
      </c>
      <c r="Q71" s="27">
        <f t="shared" si="14"/>
        <v>0</v>
      </c>
      <c r="R71" s="82" t="e">
        <f t="shared" si="15"/>
        <v>#DIV/0!</v>
      </c>
    </row>
    <row r="72" spans="1:18" s="4" customFormat="1" ht="72" customHeight="1" x14ac:dyDescent="0.25">
      <c r="A72" s="189" t="s">
        <v>95</v>
      </c>
      <c r="B72" s="105" t="s">
        <v>66</v>
      </c>
      <c r="C72" s="123"/>
      <c r="D72" s="14" t="s">
        <v>64</v>
      </c>
      <c r="E72" s="178"/>
      <c r="F72" s="170">
        <v>11418.828616319999</v>
      </c>
      <c r="G72" s="27">
        <v>7027.7286163199997</v>
      </c>
      <c r="H72" s="27">
        <v>4391.1000000000004</v>
      </c>
      <c r="I72" s="29">
        <v>0</v>
      </c>
      <c r="J72" s="76"/>
      <c r="K72" s="28">
        <f t="shared" si="8"/>
        <v>11418.83</v>
      </c>
      <c r="L72" s="81">
        <f t="shared" si="9"/>
        <v>1.0000001211753016</v>
      </c>
      <c r="M72" s="27">
        <f t="shared" si="10"/>
        <v>7027.73</v>
      </c>
      <c r="N72" s="81">
        <f t="shared" si="11"/>
        <v>1.0000001968886501</v>
      </c>
      <c r="O72" s="27">
        <f t="shared" si="12"/>
        <v>4391.1000000000004</v>
      </c>
      <c r="P72" s="81">
        <f t="shared" si="13"/>
        <v>1</v>
      </c>
      <c r="Q72" s="27">
        <f t="shared" si="14"/>
        <v>0</v>
      </c>
      <c r="R72" s="82" t="e">
        <f t="shared" si="15"/>
        <v>#DIV/0!</v>
      </c>
    </row>
    <row r="73" spans="1:18" s="4" customFormat="1" ht="72" customHeight="1" x14ac:dyDescent="0.25">
      <c r="A73" s="189" t="s">
        <v>96</v>
      </c>
      <c r="B73" s="105" t="s">
        <v>68</v>
      </c>
      <c r="C73" s="123"/>
      <c r="D73" s="14" t="s">
        <v>64</v>
      </c>
      <c r="E73" s="178"/>
      <c r="F73" s="170">
        <v>15967.00743168</v>
      </c>
      <c r="G73" s="27">
        <v>10302.25743168</v>
      </c>
      <c r="H73" s="27">
        <v>5664.75</v>
      </c>
      <c r="I73" s="29">
        <v>0</v>
      </c>
      <c r="J73" s="76"/>
      <c r="K73" s="28">
        <f t="shared" si="8"/>
        <v>15967.01</v>
      </c>
      <c r="L73" s="81">
        <f t="shared" si="9"/>
        <v>1.000000160851682</v>
      </c>
      <c r="M73" s="27">
        <f t="shared" si="10"/>
        <v>10302.26</v>
      </c>
      <c r="N73" s="81">
        <f t="shared" si="11"/>
        <v>1.0000002492968183</v>
      </c>
      <c r="O73" s="27">
        <f t="shared" si="12"/>
        <v>5664.75</v>
      </c>
      <c r="P73" s="81">
        <f t="shared" si="13"/>
        <v>1</v>
      </c>
      <c r="Q73" s="27">
        <f t="shared" si="14"/>
        <v>0</v>
      </c>
      <c r="R73" s="82" t="e">
        <f t="shared" si="15"/>
        <v>#DIV/0!</v>
      </c>
    </row>
    <row r="74" spans="1:18" s="4" customFormat="1" ht="72" customHeight="1" x14ac:dyDescent="0.25">
      <c r="A74" s="189" t="s">
        <v>97</v>
      </c>
      <c r="B74" s="105" t="s">
        <v>70</v>
      </c>
      <c r="C74" s="123"/>
      <c r="D74" s="14" t="s">
        <v>64</v>
      </c>
      <c r="E74" s="178"/>
      <c r="F74" s="170">
        <v>20496.315292800002</v>
      </c>
      <c r="G74" s="27">
        <v>13560.015292800001</v>
      </c>
      <c r="H74" s="27">
        <v>6936.3</v>
      </c>
      <c r="I74" s="29">
        <v>0</v>
      </c>
      <c r="J74" s="76"/>
      <c r="K74" s="28">
        <f t="shared" si="8"/>
        <v>20496.32</v>
      </c>
      <c r="L74" s="81">
        <f t="shared" si="9"/>
        <v>1.0000002296607917</v>
      </c>
      <c r="M74" s="27">
        <f t="shared" si="10"/>
        <v>13560.02</v>
      </c>
      <c r="N74" s="81">
        <f t="shared" si="11"/>
        <v>1.0000003471382515</v>
      </c>
      <c r="O74" s="27">
        <f t="shared" si="12"/>
        <v>6936.3</v>
      </c>
      <c r="P74" s="81">
        <f t="shared" si="13"/>
        <v>1</v>
      </c>
      <c r="Q74" s="27">
        <f t="shared" si="14"/>
        <v>0</v>
      </c>
      <c r="R74" s="82" t="e">
        <f t="shared" si="15"/>
        <v>#DIV/0!</v>
      </c>
    </row>
    <row r="75" spans="1:18" s="4" customFormat="1" ht="72" customHeight="1" x14ac:dyDescent="0.25">
      <c r="A75" s="189" t="s">
        <v>98</v>
      </c>
      <c r="B75" s="105" t="s">
        <v>72</v>
      </c>
      <c r="C75" s="123"/>
      <c r="D75" s="14" t="s">
        <v>64</v>
      </c>
      <c r="E75" s="178"/>
      <c r="F75" s="170">
        <v>25009.207040640002</v>
      </c>
      <c r="G75" s="27">
        <v>16798.207040640002</v>
      </c>
      <c r="H75" s="27">
        <v>8211</v>
      </c>
      <c r="I75" s="29">
        <v>0</v>
      </c>
      <c r="J75" s="76"/>
      <c r="K75" s="28">
        <f t="shared" si="8"/>
        <v>25009.21</v>
      </c>
      <c r="L75" s="81">
        <f t="shared" si="9"/>
        <v>1.0000001183308209</v>
      </c>
      <c r="M75" s="27">
        <f t="shared" si="10"/>
        <v>16798.21</v>
      </c>
      <c r="N75" s="81">
        <f t="shared" si="11"/>
        <v>1.0000001761711825</v>
      </c>
      <c r="O75" s="27">
        <f t="shared" si="12"/>
        <v>8211</v>
      </c>
      <c r="P75" s="81">
        <f t="shared" si="13"/>
        <v>1</v>
      </c>
      <c r="Q75" s="27">
        <f t="shared" si="14"/>
        <v>0</v>
      </c>
      <c r="R75" s="82" t="e">
        <f t="shared" si="15"/>
        <v>#DIV/0!</v>
      </c>
    </row>
    <row r="76" spans="1:18" s="4" customFormat="1" ht="72" customHeight="1" x14ac:dyDescent="0.25">
      <c r="A76" s="189" t="s">
        <v>99</v>
      </c>
      <c r="B76" s="105" t="s">
        <v>88</v>
      </c>
      <c r="C76" s="123"/>
      <c r="D76" s="14" t="s">
        <v>64</v>
      </c>
      <c r="E76" s="178"/>
      <c r="F76" s="170">
        <v>29542.707640320004</v>
      </c>
      <c r="G76" s="27">
        <v>20060.157640320002</v>
      </c>
      <c r="H76" s="27">
        <v>9482.5500000000011</v>
      </c>
      <c r="I76" s="29">
        <v>0</v>
      </c>
      <c r="J76" s="76"/>
      <c r="K76" s="28">
        <f t="shared" ref="K76:K138" si="16">SUM(M76,O76,Q76)</f>
        <v>29542.71</v>
      </c>
      <c r="L76" s="81">
        <f t="shared" ref="L76:L138" si="17">K76/F76</f>
        <v>1.0000000798735182</v>
      </c>
      <c r="M76" s="27">
        <f t="shared" ref="M76:M138" si="18">ROUND(G76-(G76*$M$6*$F$6),2)</f>
        <v>20060.16</v>
      </c>
      <c r="N76" s="81">
        <f t="shared" ref="N76:N138" si="19">M76/G76</f>
        <v>1.0000001176301823</v>
      </c>
      <c r="O76" s="27">
        <f t="shared" ref="O76:O138" si="20">ROUND(H76-(H76*$O$6*$F$6),2)</f>
        <v>9482.5499999999993</v>
      </c>
      <c r="P76" s="81">
        <f t="shared" ref="P76:P138" si="21">O76/H76</f>
        <v>0.99999999999999978</v>
      </c>
      <c r="Q76" s="27">
        <f t="shared" ref="Q76:Q138" si="22">ROUND((I76-(I76*$Q$6*$F$6)),2)</f>
        <v>0</v>
      </c>
      <c r="R76" s="82" t="e">
        <f t="shared" ref="R76:R138" si="23">Q76/I76</f>
        <v>#DIV/0!</v>
      </c>
    </row>
    <row r="77" spans="1:18" s="4" customFormat="1" ht="72" customHeight="1" x14ac:dyDescent="0.25">
      <c r="A77" s="189" t="s">
        <v>100</v>
      </c>
      <c r="B77" s="105" t="s">
        <v>90</v>
      </c>
      <c r="C77" s="123"/>
      <c r="D77" s="14" t="s">
        <v>64</v>
      </c>
      <c r="E77" s="178"/>
      <c r="F77" s="170">
        <v>34086.342506879999</v>
      </c>
      <c r="G77" s="27">
        <v>23331.192506880001</v>
      </c>
      <c r="H77" s="27">
        <v>10755.15</v>
      </c>
      <c r="I77" s="29">
        <v>0</v>
      </c>
      <c r="J77" s="76"/>
      <c r="K77" s="28">
        <f t="shared" si="16"/>
        <v>34086.339999999997</v>
      </c>
      <c r="L77" s="81">
        <f t="shared" si="17"/>
        <v>0.99999992645500169</v>
      </c>
      <c r="M77" s="27">
        <f t="shared" si="18"/>
        <v>23331.19</v>
      </c>
      <c r="N77" s="81">
        <f t="shared" si="19"/>
        <v>0.99999989255242738</v>
      </c>
      <c r="O77" s="27">
        <f t="shared" si="20"/>
        <v>10755.15</v>
      </c>
      <c r="P77" s="81">
        <f t="shared" si="21"/>
        <v>1</v>
      </c>
      <c r="Q77" s="27">
        <f t="shared" si="22"/>
        <v>0</v>
      </c>
      <c r="R77" s="82" t="e">
        <f t="shared" si="23"/>
        <v>#DIV/0!</v>
      </c>
    </row>
    <row r="78" spans="1:18" s="4" customFormat="1" ht="72" customHeight="1" x14ac:dyDescent="0.25">
      <c r="A78" s="189" t="s">
        <v>101</v>
      </c>
      <c r="B78" s="105" t="s">
        <v>78</v>
      </c>
      <c r="C78" s="123"/>
      <c r="D78" s="14" t="s">
        <v>64</v>
      </c>
      <c r="E78" s="178"/>
      <c r="F78" s="170">
        <v>38615.650368000002</v>
      </c>
      <c r="G78" s="27">
        <v>26588.950368000002</v>
      </c>
      <c r="H78" s="27">
        <v>12026.7</v>
      </c>
      <c r="I78" s="29">
        <v>0</v>
      </c>
      <c r="J78" s="76"/>
      <c r="K78" s="28">
        <f t="shared" si="16"/>
        <v>38615.65</v>
      </c>
      <c r="L78" s="81">
        <f t="shared" si="17"/>
        <v>0.99999999047018506</v>
      </c>
      <c r="M78" s="27">
        <f t="shared" si="18"/>
        <v>26588.95</v>
      </c>
      <c r="N78" s="81">
        <f t="shared" si="19"/>
        <v>0.99999998615966423</v>
      </c>
      <c r="O78" s="27">
        <f t="shared" si="20"/>
        <v>12026.7</v>
      </c>
      <c r="P78" s="81">
        <f t="shared" si="21"/>
        <v>1</v>
      </c>
      <c r="Q78" s="27">
        <f t="shared" si="22"/>
        <v>0</v>
      </c>
      <c r="R78" s="82" t="e">
        <f t="shared" si="23"/>
        <v>#DIV/0!</v>
      </c>
    </row>
    <row r="79" spans="1:18" s="4" customFormat="1" ht="82.5" customHeight="1" x14ac:dyDescent="0.25">
      <c r="A79" s="189" t="s">
        <v>102</v>
      </c>
      <c r="B79" s="105" t="s">
        <v>103</v>
      </c>
      <c r="C79" s="119" t="s">
        <v>1454</v>
      </c>
      <c r="D79" s="15" t="s">
        <v>104</v>
      </c>
      <c r="E79" s="177" t="s">
        <v>993</v>
      </c>
      <c r="F79" s="170">
        <v>513.29668788902768</v>
      </c>
      <c r="G79" s="27">
        <v>72.688031639027301</v>
      </c>
      <c r="H79" s="27">
        <v>440.60865625000037</v>
      </c>
      <c r="I79" s="29">
        <v>0</v>
      </c>
      <c r="J79" s="76"/>
      <c r="K79" s="28">
        <f t="shared" si="16"/>
        <v>513.29999999999995</v>
      </c>
      <c r="L79" s="81">
        <f t="shared" si="17"/>
        <v>1.0000064526248666</v>
      </c>
      <c r="M79" s="27">
        <f t="shared" si="18"/>
        <v>72.69</v>
      </c>
      <c r="N79" s="81">
        <f t="shared" si="19"/>
        <v>1.0000270795745643</v>
      </c>
      <c r="O79" s="27">
        <f t="shared" si="20"/>
        <v>440.61</v>
      </c>
      <c r="P79" s="81">
        <f t="shared" si="21"/>
        <v>1.0000030497585115</v>
      </c>
      <c r="Q79" s="27">
        <f t="shared" si="22"/>
        <v>0</v>
      </c>
      <c r="R79" s="82" t="e">
        <f t="shared" si="23"/>
        <v>#DIV/0!</v>
      </c>
    </row>
    <row r="80" spans="1:18" s="4" customFormat="1" ht="243" customHeight="1" x14ac:dyDescent="0.25">
      <c r="A80" s="192" t="s">
        <v>1535</v>
      </c>
      <c r="B80" s="143" t="s">
        <v>1628</v>
      </c>
      <c r="C80" s="162"/>
      <c r="D80" s="156"/>
      <c r="E80" s="184"/>
      <c r="F80" s="170"/>
      <c r="G80" s="27"/>
      <c r="H80" s="27"/>
      <c r="I80" s="29"/>
      <c r="J80" s="76"/>
      <c r="K80" s="28"/>
      <c r="L80" s="81"/>
      <c r="M80" s="27"/>
      <c r="N80" s="81"/>
      <c r="O80" s="27"/>
      <c r="P80" s="81"/>
      <c r="Q80" s="27"/>
      <c r="R80" s="82"/>
    </row>
    <row r="81" spans="1:18" s="4" customFormat="1" ht="48" customHeight="1" x14ac:dyDescent="0.25">
      <c r="A81" s="193" t="s">
        <v>105</v>
      </c>
      <c r="B81" s="116"/>
      <c r="C81" s="163"/>
      <c r="D81" s="99"/>
      <c r="E81" s="194"/>
      <c r="F81" s="170"/>
      <c r="G81" s="27"/>
      <c r="H81" s="27"/>
      <c r="I81" s="29"/>
      <c r="J81" s="76"/>
      <c r="K81" s="28"/>
      <c r="L81" s="81"/>
      <c r="M81" s="27"/>
      <c r="N81" s="81"/>
      <c r="O81" s="27"/>
      <c r="P81" s="81"/>
      <c r="Q81" s="27"/>
      <c r="R81" s="82"/>
    </row>
    <row r="82" spans="1:18" s="4" customFormat="1" ht="33" customHeight="1" x14ac:dyDescent="0.25">
      <c r="A82" s="195" t="s">
        <v>106</v>
      </c>
      <c r="B82" s="117"/>
      <c r="C82" s="164"/>
      <c r="D82" s="98"/>
      <c r="E82" s="196"/>
      <c r="F82" s="170"/>
      <c r="G82" s="27"/>
      <c r="H82" s="27"/>
      <c r="I82" s="29"/>
      <c r="J82" s="76"/>
      <c r="K82" s="28"/>
      <c r="L82" s="81"/>
      <c r="M82" s="27"/>
      <c r="N82" s="81"/>
      <c r="O82" s="27"/>
      <c r="P82" s="81"/>
      <c r="Q82" s="27"/>
      <c r="R82" s="82"/>
    </row>
    <row r="83" spans="1:18" s="4" customFormat="1" ht="409.5" customHeight="1" x14ac:dyDescent="0.25">
      <c r="A83" s="182" t="s">
        <v>107</v>
      </c>
      <c r="B83" s="103" t="s">
        <v>1123</v>
      </c>
      <c r="C83" s="119" t="s">
        <v>1629</v>
      </c>
      <c r="D83" s="115" t="s">
        <v>1130</v>
      </c>
      <c r="E83" s="178" t="s">
        <v>1462</v>
      </c>
      <c r="F83" s="170">
        <v>6949.9999999999991</v>
      </c>
      <c r="G83" s="27">
        <v>0</v>
      </c>
      <c r="H83" s="27">
        <v>0</v>
      </c>
      <c r="I83" s="29">
        <v>6949.9999999999991</v>
      </c>
      <c r="J83" s="76"/>
      <c r="K83" s="28">
        <f t="shared" si="16"/>
        <v>6950</v>
      </c>
      <c r="L83" s="81">
        <f t="shared" si="17"/>
        <v>1.0000000000000002</v>
      </c>
      <c r="M83" s="27"/>
      <c r="N83" s="81"/>
      <c r="O83" s="27"/>
      <c r="P83" s="81"/>
      <c r="Q83" s="27">
        <f t="shared" si="22"/>
        <v>6950</v>
      </c>
      <c r="R83" s="82">
        <f t="shared" si="23"/>
        <v>1.0000000000000002</v>
      </c>
    </row>
    <row r="84" spans="1:18" s="4" customFormat="1" ht="152.25" customHeight="1" x14ac:dyDescent="0.25">
      <c r="A84" s="182" t="s">
        <v>1498</v>
      </c>
      <c r="B84" s="103" t="s">
        <v>1499</v>
      </c>
      <c r="C84" s="119" t="s">
        <v>1500</v>
      </c>
      <c r="D84" s="115" t="s">
        <v>108</v>
      </c>
      <c r="E84" s="177" t="s">
        <v>1630</v>
      </c>
      <c r="F84" s="170">
        <v>10000</v>
      </c>
      <c r="G84" s="27">
        <v>0</v>
      </c>
      <c r="H84" s="27">
        <v>0</v>
      </c>
      <c r="I84" s="29">
        <v>10000</v>
      </c>
      <c r="J84" s="76"/>
      <c r="K84" s="28">
        <f t="shared" ref="K84" si="24">SUM(M84,O84,Q84)</f>
        <v>10000</v>
      </c>
      <c r="L84" s="81">
        <f t="shared" ref="L84" si="25">K84/F84</f>
        <v>1</v>
      </c>
      <c r="M84" s="27"/>
      <c r="N84" s="81"/>
      <c r="O84" s="27"/>
      <c r="P84" s="81"/>
      <c r="Q84" s="27">
        <f t="shared" ref="Q84" si="26">ROUND((I84-(I84*$Q$6*$F$6)),2)</f>
        <v>10000</v>
      </c>
      <c r="R84" s="82">
        <f t="shared" ref="R84" si="27">Q84/I84</f>
        <v>1</v>
      </c>
    </row>
    <row r="85" spans="1:18" s="4" customFormat="1" ht="111.95" customHeight="1" x14ac:dyDescent="0.25">
      <c r="A85" s="182" t="s">
        <v>109</v>
      </c>
      <c r="B85" s="105" t="s">
        <v>1077</v>
      </c>
      <c r="C85" s="123" t="s">
        <v>1537</v>
      </c>
      <c r="D85" s="14" t="s">
        <v>114</v>
      </c>
      <c r="E85" s="178"/>
      <c r="F85" s="170" t="s">
        <v>110</v>
      </c>
      <c r="G85" s="27"/>
      <c r="H85" s="27"/>
      <c r="I85" s="29"/>
      <c r="J85" s="76"/>
      <c r="K85" s="28" t="str">
        <f>F85</f>
        <v>Стоимость определяется на основании предоставления подтверждающих документов</v>
      </c>
      <c r="L85" s="81"/>
      <c r="M85" s="27"/>
      <c r="N85" s="81"/>
      <c r="O85" s="27"/>
      <c r="P85" s="81"/>
      <c r="Q85" s="27"/>
      <c r="R85" s="82"/>
    </row>
    <row r="86" spans="1:18" s="4" customFormat="1" ht="111.95" customHeight="1" x14ac:dyDescent="0.25">
      <c r="A86" s="182" t="s">
        <v>1501</v>
      </c>
      <c r="B86" s="105" t="s">
        <v>1502</v>
      </c>
      <c r="C86" s="123" t="s">
        <v>1538</v>
      </c>
      <c r="D86" s="14" t="s">
        <v>114</v>
      </c>
      <c r="E86" s="178" t="s">
        <v>1861</v>
      </c>
      <c r="F86" s="170" t="s">
        <v>110</v>
      </c>
      <c r="G86" s="27">
        <v>0</v>
      </c>
      <c r="H86" s="27">
        <v>0</v>
      </c>
      <c r="I86" s="29">
        <v>0</v>
      </c>
      <c r="J86" s="76"/>
      <c r="K86" s="28" t="str">
        <f t="shared" ref="K86:K90" si="28">F86</f>
        <v>Стоимость определяется на основании предоставления подтверждающих документов</v>
      </c>
      <c r="L86" s="81"/>
      <c r="M86" s="27"/>
      <c r="N86" s="81"/>
      <c r="O86" s="27"/>
      <c r="P86" s="81"/>
      <c r="Q86" s="27"/>
      <c r="R86" s="82"/>
    </row>
    <row r="87" spans="1:18" s="4" customFormat="1" ht="111.95" customHeight="1" x14ac:dyDescent="0.25">
      <c r="A87" s="182" t="s">
        <v>1503</v>
      </c>
      <c r="B87" s="105" t="s">
        <v>1504</v>
      </c>
      <c r="C87" s="123" t="s">
        <v>1631</v>
      </c>
      <c r="D87" s="14" t="s">
        <v>114</v>
      </c>
      <c r="E87" s="178" t="s">
        <v>1861</v>
      </c>
      <c r="F87" s="170" t="s">
        <v>110</v>
      </c>
      <c r="G87" s="27">
        <v>0</v>
      </c>
      <c r="H87" s="27">
        <v>0</v>
      </c>
      <c r="I87" s="29">
        <v>0</v>
      </c>
      <c r="J87" s="76"/>
      <c r="K87" s="28" t="str">
        <f t="shared" si="28"/>
        <v>Стоимость определяется на основании предоставления подтверждающих документов</v>
      </c>
      <c r="L87" s="81"/>
      <c r="M87" s="27"/>
      <c r="N87" s="81"/>
      <c r="O87" s="27"/>
      <c r="P87" s="81"/>
      <c r="Q87" s="27"/>
      <c r="R87" s="82"/>
    </row>
    <row r="88" spans="1:18" s="4" customFormat="1" ht="120.95" customHeight="1" x14ac:dyDescent="0.25">
      <c r="A88" s="182" t="s">
        <v>111</v>
      </c>
      <c r="B88" s="105" t="s">
        <v>1257</v>
      </c>
      <c r="C88" s="123" t="s">
        <v>1539</v>
      </c>
      <c r="D88" s="14" t="s">
        <v>112</v>
      </c>
      <c r="E88" s="178" t="s">
        <v>1632</v>
      </c>
      <c r="F88" s="170" t="s">
        <v>110</v>
      </c>
      <c r="G88" s="27"/>
      <c r="H88" s="27"/>
      <c r="I88" s="29"/>
      <c r="J88" s="76"/>
      <c r="K88" s="28" t="str">
        <f t="shared" si="28"/>
        <v>Стоимость определяется на основании предоставления подтверждающих документов</v>
      </c>
      <c r="L88" s="81"/>
      <c r="M88" s="27"/>
      <c r="N88" s="81"/>
      <c r="O88" s="27"/>
      <c r="P88" s="81"/>
      <c r="Q88" s="27"/>
      <c r="R88" s="82"/>
    </row>
    <row r="89" spans="1:18" s="4" customFormat="1" ht="140.1" customHeight="1" x14ac:dyDescent="0.25">
      <c r="A89" s="182" t="s">
        <v>113</v>
      </c>
      <c r="B89" s="105" t="s">
        <v>1258</v>
      </c>
      <c r="C89" s="123" t="s">
        <v>1296</v>
      </c>
      <c r="D89" s="14" t="s">
        <v>114</v>
      </c>
      <c r="E89" s="178" t="s">
        <v>1540</v>
      </c>
      <c r="F89" s="170" t="s">
        <v>110</v>
      </c>
      <c r="G89" s="27"/>
      <c r="H89" s="27"/>
      <c r="I89" s="29"/>
      <c r="J89" s="76"/>
      <c r="K89" s="28" t="str">
        <f t="shared" si="28"/>
        <v>Стоимость определяется на основании предоставления подтверждающих документов</v>
      </c>
      <c r="L89" s="81"/>
      <c r="M89" s="27"/>
      <c r="N89" s="81"/>
      <c r="O89" s="27"/>
      <c r="P89" s="81"/>
      <c r="Q89" s="27"/>
      <c r="R89" s="82"/>
    </row>
    <row r="90" spans="1:18" s="4" customFormat="1" ht="276" customHeight="1" x14ac:dyDescent="0.25">
      <c r="A90" s="182" t="s">
        <v>115</v>
      </c>
      <c r="B90" s="105" t="s">
        <v>1633</v>
      </c>
      <c r="C90" s="123" t="s">
        <v>1634</v>
      </c>
      <c r="D90" s="14" t="s">
        <v>1028</v>
      </c>
      <c r="E90" s="178" t="s">
        <v>1635</v>
      </c>
      <c r="F90" s="170" t="s">
        <v>110</v>
      </c>
      <c r="G90" s="27"/>
      <c r="H90" s="27"/>
      <c r="I90" s="29"/>
      <c r="J90" s="76"/>
      <c r="K90" s="28" t="str">
        <f t="shared" si="28"/>
        <v>Стоимость определяется на основании предоставления подтверждающих документов</v>
      </c>
      <c r="L90" s="81"/>
      <c r="M90" s="27"/>
      <c r="N90" s="81"/>
      <c r="O90" s="27"/>
      <c r="P90" s="81"/>
      <c r="Q90" s="27"/>
      <c r="R90" s="82"/>
    </row>
    <row r="91" spans="1:18" s="4" customFormat="1" ht="78" customHeight="1" x14ac:dyDescent="0.25">
      <c r="A91" s="182" t="s">
        <v>1131</v>
      </c>
      <c r="B91" s="105" t="s">
        <v>1259</v>
      </c>
      <c r="C91" s="123" t="s">
        <v>1260</v>
      </c>
      <c r="D91" s="14" t="s">
        <v>112</v>
      </c>
      <c r="E91" s="178" t="s">
        <v>1636</v>
      </c>
      <c r="F91" s="170">
        <v>830.42</v>
      </c>
      <c r="G91" s="27">
        <v>830.42</v>
      </c>
      <c r="H91" s="27">
        <v>0</v>
      </c>
      <c r="I91" s="29">
        <v>0</v>
      </c>
      <c r="J91" s="76"/>
      <c r="K91" s="28">
        <f t="shared" si="16"/>
        <v>830.42</v>
      </c>
      <c r="L91" s="81">
        <f t="shared" si="17"/>
        <v>1</v>
      </c>
      <c r="M91" s="27">
        <f t="shared" si="18"/>
        <v>830.42</v>
      </c>
      <c r="N91" s="81">
        <f t="shared" si="19"/>
        <v>1</v>
      </c>
      <c r="O91" s="27"/>
      <c r="P91" s="81"/>
      <c r="Q91" s="27"/>
      <c r="R91" s="82"/>
    </row>
    <row r="92" spans="1:18" s="4" customFormat="1" ht="78" customHeight="1" x14ac:dyDescent="0.25">
      <c r="A92" s="182" t="s">
        <v>116</v>
      </c>
      <c r="B92" s="105" t="s">
        <v>1261</v>
      </c>
      <c r="C92" s="123" t="s">
        <v>1262</v>
      </c>
      <c r="D92" s="14" t="s">
        <v>112</v>
      </c>
      <c r="E92" s="178" t="s">
        <v>1636</v>
      </c>
      <c r="F92" s="170">
        <v>916.62</v>
      </c>
      <c r="G92" s="27">
        <v>916.62</v>
      </c>
      <c r="H92" s="27">
        <v>0</v>
      </c>
      <c r="I92" s="29">
        <v>0</v>
      </c>
      <c r="J92" s="76"/>
      <c r="K92" s="28">
        <f t="shared" si="16"/>
        <v>916.62</v>
      </c>
      <c r="L92" s="81">
        <f t="shared" si="17"/>
        <v>1</v>
      </c>
      <c r="M92" s="27">
        <f t="shared" si="18"/>
        <v>916.62</v>
      </c>
      <c r="N92" s="81">
        <f t="shared" si="19"/>
        <v>1</v>
      </c>
      <c r="O92" s="27"/>
      <c r="P92" s="81"/>
      <c r="Q92" s="27"/>
      <c r="R92" s="82"/>
    </row>
    <row r="93" spans="1:18" s="4" customFormat="1" ht="78" customHeight="1" x14ac:dyDescent="0.25">
      <c r="A93" s="182" t="s">
        <v>117</v>
      </c>
      <c r="B93" s="105" t="s">
        <v>1263</v>
      </c>
      <c r="C93" s="123" t="s">
        <v>1637</v>
      </c>
      <c r="D93" s="14" t="s">
        <v>112</v>
      </c>
      <c r="E93" s="178" t="s">
        <v>1636</v>
      </c>
      <c r="F93" s="170">
        <v>1129.32</v>
      </c>
      <c r="G93" s="27">
        <v>1129.32</v>
      </c>
      <c r="H93" s="27">
        <v>0</v>
      </c>
      <c r="I93" s="29">
        <v>0</v>
      </c>
      <c r="J93" s="76"/>
      <c r="K93" s="28">
        <f t="shared" si="16"/>
        <v>1129.32</v>
      </c>
      <c r="L93" s="81">
        <f t="shared" si="17"/>
        <v>1</v>
      </c>
      <c r="M93" s="27">
        <f t="shared" si="18"/>
        <v>1129.32</v>
      </c>
      <c r="N93" s="81">
        <f t="shared" si="19"/>
        <v>1</v>
      </c>
      <c r="O93" s="27"/>
      <c r="P93" s="81"/>
      <c r="Q93" s="27"/>
      <c r="R93" s="82"/>
    </row>
    <row r="94" spans="1:18" s="4" customFormat="1" ht="78" customHeight="1" x14ac:dyDescent="0.25">
      <c r="A94" s="182" t="s">
        <v>118</v>
      </c>
      <c r="B94" s="105" t="s">
        <v>1264</v>
      </c>
      <c r="C94" s="123" t="s">
        <v>1638</v>
      </c>
      <c r="D94" s="14" t="s">
        <v>112</v>
      </c>
      <c r="E94" s="178" t="s">
        <v>1636</v>
      </c>
      <c r="F94" s="170">
        <v>1557.49</v>
      </c>
      <c r="G94" s="27">
        <v>1557.49</v>
      </c>
      <c r="H94" s="27">
        <v>0</v>
      </c>
      <c r="I94" s="29">
        <v>0</v>
      </c>
      <c r="J94" s="76"/>
      <c r="K94" s="28">
        <f t="shared" si="16"/>
        <v>1557.49</v>
      </c>
      <c r="L94" s="81">
        <f t="shared" si="17"/>
        <v>1</v>
      </c>
      <c r="M94" s="27">
        <f t="shared" si="18"/>
        <v>1557.49</v>
      </c>
      <c r="N94" s="81">
        <f t="shared" si="19"/>
        <v>1</v>
      </c>
      <c r="O94" s="27"/>
      <c r="P94" s="81"/>
      <c r="Q94" s="27"/>
      <c r="R94" s="82"/>
    </row>
    <row r="95" spans="1:18" s="4" customFormat="1" ht="78" customHeight="1" x14ac:dyDescent="0.25">
      <c r="A95" s="182" t="s">
        <v>119</v>
      </c>
      <c r="B95" s="105" t="s">
        <v>1265</v>
      </c>
      <c r="C95" s="123" t="s">
        <v>1639</v>
      </c>
      <c r="D95" s="14" t="s">
        <v>112</v>
      </c>
      <c r="E95" s="178" t="s">
        <v>1636</v>
      </c>
      <c r="F95" s="170">
        <v>1970.37</v>
      </c>
      <c r="G95" s="27">
        <v>1970.37</v>
      </c>
      <c r="H95" s="27">
        <v>0</v>
      </c>
      <c r="I95" s="29">
        <v>0</v>
      </c>
      <c r="J95" s="76"/>
      <c r="K95" s="28">
        <f t="shared" si="16"/>
        <v>1970.37</v>
      </c>
      <c r="L95" s="81">
        <f t="shared" si="17"/>
        <v>1</v>
      </c>
      <c r="M95" s="27">
        <f t="shared" si="18"/>
        <v>1970.37</v>
      </c>
      <c r="N95" s="81">
        <f t="shared" si="19"/>
        <v>1</v>
      </c>
      <c r="O95" s="27"/>
      <c r="P95" s="81"/>
      <c r="Q95" s="27"/>
      <c r="R95" s="82"/>
    </row>
    <row r="96" spans="1:18" s="4" customFormat="1" ht="78" customHeight="1" x14ac:dyDescent="0.25">
      <c r="A96" s="182" t="s">
        <v>120</v>
      </c>
      <c r="B96" s="105" t="s">
        <v>1266</v>
      </c>
      <c r="C96" s="123" t="s">
        <v>1640</v>
      </c>
      <c r="D96" s="14" t="s">
        <v>112</v>
      </c>
      <c r="E96" s="178" t="s">
        <v>1636</v>
      </c>
      <c r="F96" s="170">
        <v>3040.58</v>
      </c>
      <c r="G96" s="27">
        <v>3040.58</v>
      </c>
      <c r="H96" s="27">
        <v>0</v>
      </c>
      <c r="I96" s="29">
        <v>0</v>
      </c>
      <c r="J96" s="76"/>
      <c r="K96" s="28">
        <f t="shared" si="16"/>
        <v>3040.58</v>
      </c>
      <c r="L96" s="81">
        <f t="shared" si="17"/>
        <v>1</v>
      </c>
      <c r="M96" s="27">
        <f t="shared" si="18"/>
        <v>3040.58</v>
      </c>
      <c r="N96" s="81">
        <f t="shared" si="19"/>
        <v>1</v>
      </c>
      <c r="O96" s="27"/>
      <c r="P96" s="81"/>
      <c r="Q96" s="27"/>
      <c r="R96" s="82"/>
    </row>
    <row r="97" spans="1:18" s="4" customFormat="1" ht="78" customHeight="1" x14ac:dyDescent="0.25">
      <c r="A97" s="182" t="s">
        <v>1132</v>
      </c>
      <c r="B97" s="105" t="s">
        <v>1267</v>
      </c>
      <c r="C97" s="123" t="s">
        <v>1641</v>
      </c>
      <c r="D97" s="14" t="s">
        <v>112</v>
      </c>
      <c r="E97" s="178" t="s">
        <v>1636</v>
      </c>
      <c r="F97" s="170">
        <v>4046.89</v>
      </c>
      <c r="G97" s="27">
        <v>4046.89</v>
      </c>
      <c r="H97" s="27">
        <v>0</v>
      </c>
      <c r="I97" s="29">
        <v>0</v>
      </c>
      <c r="J97" s="76"/>
      <c r="K97" s="28">
        <f t="shared" si="16"/>
        <v>4046.89</v>
      </c>
      <c r="L97" s="81">
        <f t="shared" si="17"/>
        <v>1</v>
      </c>
      <c r="M97" s="27">
        <f t="shared" si="18"/>
        <v>4046.89</v>
      </c>
      <c r="N97" s="81">
        <f t="shared" si="19"/>
        <v>1</v>
      </c>
      <c r="O97" s="27"/>
      <c r="P97" s="81"/>
      <c r="Q97" s="27"/>
      <c r="R97" s="82"/>
    </row>
    <row r="98" spans="1:18" s="4" customFormat="1" ht="72" customHeight="1" x14ac:dyDescent="0.25">
      <c r="A98" s="197" t="s">
        <v>1642</v>
      </c>
      <c r="B98" s="105" t="s">
        <v>1268</v>
      </c>
      <c r="C98" s="123" t="s">
        <v>1643</v>
      </c>
      <c r="D98" s="14" t="s">
        <v>1644</v>
      </c>
      <c r="E98" s="178" t="s">
        <v>1492</v>
      </c>
      <c r="F98" s="170">
        <v>55.361333333333327</v>
      </c>
      <c r="G98" s="27">
        <v>55.361333333333327</v>
      </c>
      <c r="H98" s="27">
        <v>0</v>
      </c>
      <c r="I98" s="29">
        <v>0</v>
      </c>
      <c r="J98" s="76"/>
      <c r="K98" s="28">
        <f t="shared" si="16"/>
        <v>55.36</v>
      </c>
      <c r="L98" s="81">
        <f t="shared" si="17"/>
        <v>0.99997591580164269</v>
      </c>
      <c r="M98" s="27">
        <f t="shared" si="18"/>
        <v>55.36</v>
      </c>
      <c r="N98" s="81">
        <f t="shared" si="19"/>
        <v>0.99997591580164269</v>
      </c>
      <c r="O98" s="27"/>
      <c r="P98" s="81"/>
      <c r="Q98" s="27"/>
      <c r="R98" s="82"/>
    </row>
    <row r="99" spans="1:18" s="4" customFormat="1" ht="99" customHeight="1" x14ac:dyDescent="0.25">
      <c r="A99" s="182" t="s">
        <v>1645</v>
      </c>
      <c r="B99" s="105" t="s">
        <v>1297</v>
      </c>
      <c r="C99" s="123" t="s">
        <v>1646</v>
      </c>
      <c r="D99" s="14" t="s">
        <v>1028</v>
      </c>
      <c r="E99" s="178" t="s">
        <v>1541</v>
      </c>
      <c r="F99" s="28"/>
      <c r="G99" s="27"/>
      <c r="H99" s="27"/>
      <c r="I99" s="29"/>
      <c r="J99" s="76"/>
      <c r="K99" s="28"/>
      <c r="L99" s="81"/>
      <c r="M99" s="27"/>
      <c r="N99" s="81"/>
      <c r="O99" s="27"/>
      <c r="P99" s="81"/>
      <c r="Q99" s="27"/>
      <c r="R99" s="82"/>
    </row>
    <row r="100" spans="1:18" s="4" customFormat="1" ht="99" customHeight="1" x14ac:dyDescent="0.25">
      <c r="A100" s="182" t="s">
        <v>1647</v>
      </c>
      <c r="B100" s="105" t="s">
        <v>1648</v>
      </c>
      <c r="C100" s="123" t="s">
        <v>1269</v>
      </c>
      <c r="D100" s="14" t="s">
        <v>1028</v>
      </c>
      <c r="E100" s="178" t="s">
        <v>1541</v>
      </c>
      <c r="F100" s="28"/>
      <c r="G100" s="27"/>
      <c r="H100" s="27"/>
      <c r="I100" s="29"/>
      <c r="J100" s="76"/>
      <c r="K100" s="28"/>
      <c r="L100" s="81"/>
      <c r="M100" s="27"/>
      <c r="N100" s="81"/>
      <c r="O100" s="27"/>
      <c r="P100" s="81"/>
      <c r="Q100" s="27"/>
      <c r="R100" s="82"/>
    </row>
    <row r="101" spans="1:18" s="4" customFormat="1" ht="99" customHeight="1" x14ac:dyDescent="0.25">
      <c r="A101" s="182" t="s">
        <v>1649</v>
      </c>
      <c r="B101" s="105" t="s">
        <v>1298</v>
      </c>
      <c r="C101" s="123" t="s">
        <v>1270</v>
      </c>
      <c r="D101" s="14" t="s">
        <v>1028</v>
      </c>
      <c r="E101" s="178" t="s">
        <v>1541</v>
      </c>
      <c r="F101" s="28"/>
      <c r="G101" s="27"/>
      <c r="H101" s="27"/>
      <c r="I101" s="29"/>
      <c r="J101" s="76"/>
      <c r="K101" s="28"/>
      <c r="L101" s="81"/>
      <c r="M101" s="27"/>
      <c r="N101" s="81"/>
      <c r="O101" s="27"/>
      <c r="P101" s="81"/>
      <c r="Q101" s="27"/>
      <c r="R101" s="82"/>
    </row>
    <row r="102" spans="1:18" s="4" customFormat="1" ht="56.1" customHeight="1" x14ac:dyDescent="0.25">
      <c r="A102" s="182" t="s">
        <v>121</v>
      </c>
      <c r="B102" s="103" t="s">
        <v>122</v>
      </c>
      <c r="C102" s="119" t="s">
        <v>1650</v>
      </c>
      <c r="D102" s="115" t="s">
        <v>1496</v>
      </c>
      <c r="E102" s="178" t="s">
        <v>994</v>
      </c>
      <c r="F102" s="170">
        <v>56420.401687359998</v>
      </c>
      <c r="G102" s="27">
        <v>0</v>
      </c>
      <c r="H102" s="27">
        <v>0</v>
      </c>
      <c r="I102" s="29">
        <v>56420.401687359998</v>
      </c>
      <c r="J102" s="76"/>
      <c r="K102" s="28">
        <f t="shared" si="16"/>
        <v>56420.4</v>
      </c>
      <c r="L102" s="81">
        <f t="shared" si="17"/>
        <v>0.99999997009308783</v>
      </c>
      <c r="M102" s="27"/>
      <c r="N102" s="81"/>
      <c r="O102" s="27"/>
      <c r="P102" s="81"/>
      <c r="Q102" s="27">
        <f t="shared" si="22"/>
        <v>56420.4</v>
      </c>
      <c r="R102" s="82">
        <f t="shared" si="23"/>
        <v>0.99999997009308783</v>
      </c>
    </row>
    <row r="103" spans="1:18" s="4" customFormat="1" ht="106.5" customHeight="1" x14ac:dyDescent="0.25">
      <c r="A103" s="182" t="s">
        <v>123</v>
      </c>
      <c r="B103" s="103" t="s">
        <v>124</v>
      </c>
      <c r="C103" s="130" t="s">
        <v>1299</v>
      </c>
      <c r="D103" s="115" t="s">
        <v>108</v>
      </c>
      <c r="E103" s="178"/>
      <c r="F103" s="170" t="s">
        <v>110</v>
      </c>
      <c r="G103" s="27"/>
      <c r="H103" s="27"/>
      <c r="I103" s="29"/>
      <c r="J103" s="76"/>
      <c r="K103" s="28" t="str">
        <f t="shared" ref="K103:K104" si="29">F103</f>
        <v>Стоимость определяется на основании предоставления подтверждающих документов</v>
      </c>
      <c r="L103" s="81"/>
      <c r="M103" s="27"/>
      <c r="N103" s="81"/>
      <c r="O103" s="27"/>
      <c r="P103" s="81"/>
      <c r="Q103" s="27"/>
      <c r="R103" s="82"/>
    </row>
    <row r="104" spans="1:18" s="4" customFormat="1" ht="132.6" customHeight="1" x14ac:dyDescent="0.25">
      <c r="A104" s="182" t="s">
        <v>125</v>
      </c>
      <c r="B104" s="103" t="s">
        <v>126</v>
      </c>
      <c r="C104" s="130" t="s">
        <v>1300</v>
      </c>
      <c r="D104" s="115" t="s">
        <v>108</v>
      </c>
      <c r="E104" s="178"/>
      <c r="F104" s="170" t="s">
        <v>110</v>
      </c>
      <c r="G104" s="27"/>
      <c r="H104" s="27"/>
      <c r="I104" s="29"/>
      <c r="J104" s="76"/>
      <c r="K104" s="28" t="str">
        <f t="shared" si="29"/>
        <v>Стоимость определяется на основании предоставления подтверждающих документов</v>
      </c>
      <c r="L104" s="81"/>
      <c r="M104" s="27"/>
      <c r="N104" s="81"/>
      <c r="O104" s="27"/>
      <c r="P104" s="81"/>
      <c r="Q104" s="27"/>
      <c r="R104" s="82"/>
    </row>
    <row r="105" spans="1:18" s="4" customFormat="1" ht="72" customHeight="1" x14ac:dyDescent="0.25">
      <c r="A105" s="180" t="s">
        <v>1133</v>
      </c>
      <c r="B105" s="103" t="s">
        <v>1651</v>
      </c>
      <c r="C105" s="119" t="s">
        <v>1271</v>
      </c>
      <c r="D105" s="115" t="s">
        <v>1134</v>
      </c>
      <c r="E105" s="198" t="s">
        <v>1652</v>
      </c>
      <c r="F105" s="170">
        <v>771</v>
      </c>
      <c r="G105" s="27">
        <v>771</v>
      </c>
      <c r="H105" s="27">
        <v>0</v>
      </c>
      <c r="I105" s="29">
        <v>0</v>
      </c>
      <c r="J105" s="76"/>
      <c r="K105" s="28">
        <f t="shared" si="16"/>
        <v>771</v>
      </c>
      <c r="L105" s="81">
        <f t="shared" si="17"/>
        <v>1</v>
      </c>
      <c r="M105" s="27">
        <f t="shared" si="18"/>
        <v>771</v>
      </c>
      <c r="N105" s="81">
        <f t="shared" si="19"/>
        <v>1</v>
      </c>
      <c r="O105" s="27"/>
      <c r="P105" s="81"/>
      <c r="Q105" s="27"/>
      <c r="R105" s="82"/>
    </row>
    <row r="106" spans="1:18" s="4" customFormat="1" ht="240.95" customHeight="1" x14ac:dyDescent="0.25">
      <c r="A106" s="189" t="s">
        <v>127</v>
      </c>
      <c r="B106" s="157" t="s">
        <v>1653</v>
      </c>
      <c r="C106" s="145" t="s">
        <v>1505</v>
      </c>
      <c r="D106" s="115"/>
      <c r="E106" s="190" t="s">
        <v>1654</v>
      </c>
      <c r="F106" s="170"/>
      <c r="G106" s="27"/>
      <c r="H106" s="27"/>
      <c r="I106" s="29"/>
      <c r="J106" s="76"/>
      <c r="K106" s="28"/>
      <c r="L106" s="81"/>
      <c r="M106" s="27"/>
      <c r="N106" s="81"/>
      <c r="O106" s="27"/>
      <c r="P106" s="81"/>
      <c r="Q106" s="27"/>
      <c r="R106" s="82"/>
    </row>
    <row r="107" spans="1:18" s="4" customFormat="1" ht="39" customHeight="1" x14ac:dyDescent="0.25">
      <c r="A107" s="189" t="s">
        <v>128</v>
      </c>
      <c r="B107" s="103" t="s">
        <v>129</v>
      </c>
      <c r="C107" s="119"/>
      <c r="D107" s="115" t="s">
        <v>1655</v>
      </c>
      <c r="E107" s="178"/>
      <c r="F107" s="170">
        <v>194938.56659197094</v>
      </c>
      <c r="G107" s="27">
        <v>88844.968634111981</v>
      </c>
      <c r="H107" s="27">
        <v>78182.411581782144</v>
      </c>
      <c r="I107" s="29">
        <v>27911.186376076803</v>
      </c>
      <c r="J107" s="76"/>
      <c r="K107" s="28">
        <f t="shared" si="16"/>
        <v>194938.57</v>
      </c>
      <c r="L107" s="81">
        <f t="shared" si="17"/>
        <v>1.0000000174825798</v>
      </c>
      <c r="M107" s="27">
        <f t="shared" si="18"/>
        <v>88844.97</v>
      </c>
      <c r="N107" s="81">
        <f t="shared" si="19"/>
        <v>1.0000000153738364</v>
      </c>
      <c r="O107" s="27">
        <f t="shared" si="20"/>
        <v>78182.41</v>
      </c>
      <c r="P107" s="81">
        <f t="shared" si="21"/>
        <v>0.99999997976805644</v>
      </c>
      <c r="Q107" s="27">
        <f t="shared" si="22"/>
        <v>27911.19</v>
      </c>
      <c r="R107" s="82">
        <f t="shared" si="23"/>
        <v>1.0000001298376624</v>
      </c>
    </row>
    <row r="108" spans="1:18" s="4" customFormat="1" ht="39" customHeight="1" x14ac:dyDescent="0.25">
      <c r="A108" s="189" t="s">
        <v>130</v>
      </c>
      <c r="B108" s="103" t="s">
        <v>1542</v>
      </c>
      <c r="C108" s="119"/>
      <c r="D108" s="115" t="s">
        <v>1655</v>
      </c>
      <c r="E108" s="178"/>
      <c r="F108" s="170">
        <v>206111.13646378397</v>
      </c>
      <c r="G108" s="27">
        <v>91410.924632832015</v>
      </c>
      <c r="H108" s="27">
        <v>86789.025454875155</v>
      </c>
      <c r="I108" s="29">
        <v>27911.186376076803</v>
      </c>
      <c r="J108" s="76"/>
      <c r="K108" s="28">
        <f t="shared" si="16"/>
        <v>206111.14</v>
      </c>
      <c r="L108" s="81">
        <f t="shared" si="17"/>
        <v>1.0000000171568413</v>
      </c>
      <c r="M108" s="27">
        <f t="shared" si="18"/>
        <v>91410.92</v>
      </c>
      <c r="N108" s="81">
        <f t="shared" si="19"/>
        <v>0.99999994931861769</v>
      </c>
      <c r="O108" s="27">
        <f t="shared" si="20"/>
        <v>86789.03</v>
      </c>
      <c r="P108" s="81">
        <f t="shared" si="21"/>
        <v>1.0000000523698107</v>
      </c>
      <c r="Q108" s="27">
        <f t="shared" si="22"/>
        <v>27911.19</v>
      </c>
      <c r="R108" s="82">
        <f t="shared" si="23"/>
        <v>1.0000001298376624</v>
      </c>
    </row>
    <row r="109" spans="1:18" s="4" customFormat="1" ht="39" customHeight="1" x14ac:dyDescent="0.25">
      <c r="A109" s="189" t="s">
        <v>131</v>
      </c>
      <c r="B109" s="103" t="s">
        <v>132</v>
      </c>
      <c r="C109" s="119"/>
      <c r="D109" s="115" t="s">
        <v>1655</v>
      </c>
      <c r="E109" s="178"/>
      <c r="F109" s="170">
        <v>214579.23967302308</v>
      </c>
      <c r="G109" s="27">
        <v>93000.944256160656</v>
      </c>
      <c r="H109" s="27">
        <v>93667.10904078561</v>
      </c>
      <c r="I109" s="29">
        <v>27911.186376076803</v>
      </c>
      <c r="J109" s="76"/>
      <c r="K109" s="28">
        <f t="shared" si="16"/>
        <v>214579.24</v>
      </c>
      <c r="L109" s="81">
        <f t="shared" si="17"/>
        <v>1.0000000015238049</v>
      </c>
      <c r="M109" s="27">
        <f t="shared" si="18"/>
        <v>93000.94</v>
      </c>
      <c r="N109" s="81">
        <f t="shared" si="19"/>
        <v>0.99999995423529631</v>
      </c>
      <c r="O109" s="27">
        <f t="shared" si="20"/>
        <v>93667.11</v>
      </c>
      <c r="P109" s="81">
        <f t="shared" si="21"/>
        <v>1.0000000102406748</v>
      </c>
      <c r="Q109" s="27">
        <f t="shared" si="22"/>
        <v>27911.19</v>
      </c>
      <c r="R109" s="82">
        <f t="shared" si="23"/>
        <v>1.0000001298376624</v>
      </c>
    </row>
    <row r="110" spans="1:18" s="4" customFormat="1" ht="39" customHeight="1" x14ac:dyDescent="0.25">
      <c r="A110" s="189" t="s">
        <v>133</v>
      </c>
      <c r="B110" s="103" t="s">
        <v>134</v>
      </c>
      <c r="C110" s="119"/>
      <c r="D110" s="115" t="s">
        <v>1655</v>
      </c>
      <c r="E110" s="178"/>
      <c r="F110" s="170">
        <v>224321.49381755429</v>
      </c>
      <c r="G110" s="27">
        <v>94080.31897180021</v>
      </c>
      <c r="H110" s="27">
        <v>102329.98846967728</v>
      </c>
      <c r="I110" s="29">
        <v>27911.186376076803</v>
      </c>
      <c r="J110" s="76"/>
      <c r="K110" s="28">
        <f t="shared" si="16"/>
        <v>224321.5</v>
      </c>
      <c r="L110" s="81">
        <f t="shared" si="17"/>
        <v>1.000000027560648</v>
      </c>
      <c r="M110" s="27">
        <f t="shared" si="18"/>
        <v>94080.320000000007</v>
      </c>
      <c r="N110" s="81">
        <f t="shared" si="19"/>
        <v>1.0000000109289573</v>
      </c>
      <c r="O110" s="27">
        <f t="shared" si="20"/>
        <v>102329.99</v>
      </c>
      <c r="P110" s="81">
        <f t="shared" si="21"/>
        <v>1.0000000149547825</v>
      </c>
      <c r="Q110" s="27">
        <f t="shared" si="22"/>
        <v>27911.19</v>
      </c>
      <c r="R110" s="82">
        <f t="shared" si="23"/>
        <v>1.0000001298376624</v>
      </c>
    </row>
    <row r="111" spans="1:18" s="4" customFormat="1" ht="39" customHeight="1" x14ac:dyDescent="0.25">
      <c r="A111" s="189" t="s">
        <v>135</v>
      </c>
      <c r="B111" s="103" t="s">
        <v>136</v>
      </c>
      <c r="C111" s="119"/>
      <c r="D111" s="115" t="s">
        <v>1655</v>
      </c>
      <c r="E111" s="178"/>
      <c r="F111" s="170">
        <v>247473.0529701029</v>
      </c>
      <c r="G111" s="27">
        <v>98925.918370494357</v>
      </c>
      <c r="H111" s="27">
        <v>120635.94822353176</v>
      </c>
      <c r="I111" s="29">
        <v>27911.186376076803</v>
      </c>
      <c r="J111" s="76"/>
      <c r="K111" s="28">
        <f t="shared" si="16"/>
        <v>247473.06</v>
      </c>
      <c r="L111" s="81">
        <f t="shared" si="17"/>
        <v>1.0000000284067174</v>
      </c>
      <c r="M111" s="27">
        <f t="shared" si="18"/>
        <v>98925.92</v>
      </c>
      <c r="N111" s="81">
        <f t="shared" si="19"/>
        <v>1.0000000164719789</v>
      </c>
      <c r="O111" s="27">
        <f t="shared" si="20"/>
        <v>120635.95</v>
      </c>
      <c r="P111" s="81">
        <f t="shared" si="21"/>
        <v>1.0000000147258612</v>
      </c>
      <c r="Q111" s="27">
        <f t="shared" si="22"/>
        <v>27911.19</v>
      </c>
      <c r="R111" s="82">
        <f t="shared" si="23"/>
        <v>1.0000001298376624</v>
      </c>
    </row>
    <row r="112" spans="1:18" s="4" customFormat="1" ht="39" customHeight="1" x14ac:dyDescent="0.25">
      <c r="A112" s="189" t="s">
        <v>137</v>
      </c>
      <c r="B112" s="103" t="s">
        <v>1029</v>
      </c>
      <c r="C112" s="119"/>
      <c r="D112" s="115" t="s">
        <v>1655</v>
      </c>
      <c r="E112" s="178"/>
      <c r="F112" s="170">
        <v>269473.90752038639</v>
      </c>
      <c r="G112" s="27">
        <v>104362.03656010746</v>
      </c>
      <c r="H112" s="27">
        <v>137200.6845842021</v>
      </c>
      <c r="I112" s="29">
        <v>27911.186376076803</v>
      </c>
      <c r="J112" s="76"/>
      <c r="K112" s="28">
        <f t="shared" si="16"/>
        <v>269473.90999999997</v>
      </c>
      <c r="L112" s="81">
        <f t="shared" si="17"/>
        <v>1.0000000092016834</v>
      </c>
      <c r="M112" s="27">
        <f t="shared" si="18"/>
        <v>104362.04</v>
      </c>
      <c r="N112" s="81">
        <f t="shared" si="19"/>
        <v>1.000000032961148</v>
      </c>
      <c r="O112" s="27">
        <f t="shared" si="20"/>
        <v>137200.68</v>
      </c>
      <c r="P112" s="81">
        <f t="shared" si="21"/>
        <v>0.99999996658761492</v>
      </c>
      <c r="Q112" s="27">
        <f t="shared" si="22"/>
        <v>27911.19</v>
      </c>
      <c r="R112" s="82">
        <f t="shared" si="23"/>
        <v>1.0000001298376624</v>
      </c>
    </row>
    <row r="113" spans="1:18" s="4" customFormat="1" ht="39" customHeight="1" x14ac:dyDescent="0.25">
      <c r="A113" s="189" t="s">
        <v>138</v>
      </c>
      <c r="B113" s="103" t="s">
        <v>1543</v>
      </c>
      <c r="C113" s="119"/>
      <c r="D113" s="115" t="s">
        <v>1655</v>
      </c>
      <c r="E113" s="178"/>
      <c r="F113" s="170">
        <v>306248.45195149968</v>
      </c>
      <c r="G113" s="27">
        <v>110096.87708111978</v>
      </c>
      <c r="H113" s="27">
        <v>168240.38849430313</v>
      </c>
      <c r="I113" s="29">
        <v>27911.186376076803</v>
      </c>
      <c r="J113" s="76"/>
      <c r="K113" s="28">
        <f t="shared" si="16"/>
        <v>306248.46000000002</v>
      </c>
      <c r="L113" s="81">
        <f t="shared" si="17"/>
        <v>1.0000000262809503</v>
      </c>
      <c r="M113" s="27">
        <f t="shared" si="18"/>
        <v>110096.88</v>
      </c>
      <c r="N113" s="81">
        <f t="shared" si="19"/>
        <v>1.0000000265119258</v>
      </c>
      <c r="O113" s="27">
        <f t="shared" si="20"/>
        <v>168240.39</v>
      </c>
      <c r="P113" s="81">
        <f t="shared" si="21"/>
        <v>1.0000000089496754</v>
      </c>
      <c r="Q113" s="27">
        <f t="shared" si="22"/>
        <v>27911.19</v>
      </c>
      <c r="R113" s="82">
        <f t="shared" si="23"/>
        <v>1.0000001298376624</v>
      </c>
    </row>
    <row r="114" spans="1:18" s="4" customFormat="1" ht="39" customHeight="1" x14ac:dyDescent="0.25">
      <c r="A114" s="189" t="s">
        <v>139</v>
      </c>
      <c r="B114" s="103" t="s">
        <v>140</v>
      </c>
      <c r="C114" s="119"/>
      <c r="D114" s="115" t="s">
        <v>1655</v>
      </c>
      <c r="E114" s="178"/>
      <c r="F114" s="170">
        <v>384945.44318946998</v>
      </c>
      <c r="G114" s="27">
        <v>136506.76146287506</v>
      </c>
      <c r="H114" s="27">
        <v>220527.49535051809</v>
      </c>
      <c r="I114" s="29">
        <v>27911.186376076803</v>
      </c>
      <c r="J114" s="76"/>
      <c r="K114" s="28">
        <f t="shared" si="16"/>
        <v>384945.45</v>
      </c>
      <c r="L114" s="81">
        <f t="shared" si="17"/>
        <v>1.0000000176921955</v>
      </c>
      <c r="M114" s="27">
        <f t="shared" si="18"/>
        <v>136506.76</v>
      </c>
      <c r="N114" s="81">
        <f t="shared" si="19"/>
        <v>0.99999998928349754</v>
      </c>
      <c r="O114" s="27">
        <f t="shared" si="20"/>
        <v>220527.5</v>
      </c>
      <c r="P114" s="81">
        <f t="shared" si="21"/>
        <v>1.0000000210834568</v>
      </c>
      <c r="Q114" s="27">
        <f t="shared" si="22"/>
        <v>27911.19</v>
      </c>
      <c r="R114" s="82">
        <f t="shared" si="23"/>
        <v>1.0000001298376624</v>
      </c>
    </row>
    <row r="115" spans="1:18" s="4" customFormat="1" ht="39" customHeight="1" x14ac:dyDescent="0.25">
      <c r="A115" s="189" t="s">
        <v>141</v>
      </c>
      <c r="B115" s="103" t="s">
        <v>142</v>
      </c>
      <c r="C115" s="119"/>
      <c r="D115" s="115" t="s">
        <v>1655</v>
      </c>
      <c r="E115" s="178"/>
      <c r="F115" s="170">
        <v>509615.13943158847</v>
      </c>
      <c r="G115" s="27">
        <v>144007.99977551168</v>
      </c>
      <c r="H115" s="27">
        <v>337695.95328000002</v>
      </c>
      <c r="I115" s="29">
        <v>27911.186376076803</v>
      </c>
      <c r="J115" s="76"/>
      <c r="K115" s="28">
        <f t="shared" si="16"/>
        <v>509615.14</v>
      </c>
      <c r="L115" s="81">
        <f t="shared" si="17"/>
        <v>1.0000000011153742</v>
      </c>
      <c r="M115" s="27">
        <f t="shared" si="18"/>
        <v>144008</v>
      </c>
      <c r="N115" s="81">
        <f t="shared" si="19"/>
        <v>1.0000000015588602</v>
      </c>
      <c r="O115" s="27">
        <f t="shared" si="20"/>
        <v>337695.95</v>
      </c>
      <c r="P115" s="81">
        <f t="shared" si="21"/>
        <v>0.99999999028712083</v>
      </c>
      <c r="Q115" s="27">
        <f t="shared" si="22"/>
        <v>27911.19</v>
      </c>
      <c r="R115" s="82">
        <f t="shared" si="23"/>
        <v>1.0000001298376624</v>
      </c>
    </row>
    <row r="116" spans="1:18" s="4" customFormat="1" ht="39" customHeight="1" x14ac:dyDescent="0.25">
      <c r="A116" s="189" t="s">
        <v>143</v>
      </c>
      <c r="B116" s="103" t="s">
        <v>144</v>
      </c>
      <c r="C116" s="119"/>
      <c r="D116" s="115" t="s">
        <v>1655</v>
      </c>
      <c r="E116" s="178"/>
      <c r="F116" s="170">
        <v>663141.79844754923</v>
      </c>
      <c r="G116" s="27">
        <v>151921.44167147242</v>
      </c>
      <c r="H116" s="27">
        <v>483309.17040000006</v>
      </c>
      <c r="I116" s="29">
        <v>27911.186376076803</v>
      </c>
      <c r="J116" s="76"/>
      <c r="K116" s="28">
        <f t="shared" si="16"/>
        <v>663141.79999999993</v>
      </c>
      <c r="L116" s="81">
        <f t="shared" si="17"/>
        <v>1.000000002341054</v>
      </c>
      <c r="M116" s="27">
        <f t="shared" si="18"/>
        <v>151921.44</v>
      </c>
      <c r="N116" s="81">
        <f t="shared" si="19"/>
        <v>0.99999998899778464</v>
      </c>
      <c r="O116" s="27">
        <f t="shared" si="20"/>
        <v>483309.17</v>
      </c>
      <c r="P116" s="81">
        <f t="shared" si="21"/>
        <v>0.99999999917237226</v>
      </c>
      <c r="Q116" s="27">
        <f t="shared" si="22"/>
        <v>27911.19</v>
      </c>
      <c r="R116" s="82">
        <f t="shared" si="23"/>
        <v>1.0000001298376624</v>
      </c>
    </row>
    <row r="117" spans="1:18" s="4" customFormat="1" ht="39" customHeight="1" x14ac:dyDescent="0.25">
      <c r="A117" s="189" t="s">
        <v>145</v>
      </c>
      <c r="B117" s="103" t="s">
        <v>146</v>
      </c>
      <c r="C117" s="119"/>
      <c r="D117" s="115" t="s">
        <v>1655</v>
      </c>
      <c r="E117" s="178"/>
      <c r="F117" s="170">
        <v>706386.23105281801</v>
      </c>
      <c r="G117" s="27">
        <v>160269.73831674122</v>
      </c>
      <c r="H117" s="27">
        <v>518205.30636000005</v>
      </c>
      <c r="I117" s="29">
        <v>27911.186376076803</v>
      </c>
      <c r="J117" s="76"/>
      <c r="K117" s="28">
        <f t="shared" si="16"/>
        <v>706386.24</v>
      </c>
      <c r="L117" s="81">
        <f t="shared" si="17"/>
        <v>1.000000012666133</v>
      </c>
      <c r="M117" s="27">
        <f t="shared" si="18"/>
        <v>160269.74</v>
      </c>
      <c r="N117" s="81">
        <f t="shared" si="19"/>
        <v>1.0000000105026612</v>
      </c>
      <c r="O117" s="27">
        <f t="shared" si="20"/>
        <v>518205.31</v>
      </c>
      <c r="P117" s="81">
        <f t="shared" si="21"/>
        <v>1.000000007024243</v>
      </c>
      <c r="Q117" s="27">
        <f t="shared" si="22"/>
        <v>27911.19</v>
      </c>
      <c r="R117" s="82">
        <f t="shared" si="23"/>
        <v>1.0000001298376624</v>
      </c>
    </row>
    <row r="118" spans="1:18" s="4" customFormat="1" ht="297.60000000000002" customHeight="1" x14ac:dyDescent="0.25">
      <c r="A118" s="189" t="s">
        <v>147</v>
      </c>
      <c r="B118" s="157" t="s">
        <v>1656</v>
      </c>
      <c r="C118" s="145" t="s">
        <v>1544</v>
      </c>
      <c r="D118" s="115"/>
      <c r="E118" s="190" t="s">
        <v>1657</v>
      </c>
      <c r="F118" s="170"/>
      <c r="G118" s="27"/>
      <c r="H118" s="27"/>
      <c r="I118" s="29"/>
      <c r="J118" s="76"/>
      <c r="K118" s="28"/>
      <c r="L118" s="81"/>
      <c r="M118" s="27"/>
      <c r="N118" s="81"/>
      <c r="O118" s="27"/>
      <c r="P118" s="81"/>
      <c r="Q118" s="27"/>
      <c r="R118" s="82"/>
    </row>
    <row r="119" spans="1:18" s="4" customFormat="1" ht="39" customHeight="1" x14ac:dyDescent="0.25">
      <c r="A119" s="189" t="s">
        <v>148</v>
      </c>
      <c r="B119" s="103" t="s">
        <v>129</v>
      </c>
      <c r="C119" s="124"/>
      <c r="D119" s="115" t="s">
        <v>1655</v>
      </c>
      <c r="E119" s="178"/>
      <c r="F119" s="170">
        <v>400527.60476950108</v>
      </c>
      <c r="G119" s="27">
        <v>199601.01941144324</v>
      </c>
      <c r="H119" s="27">
        <v>127101.2389110025</v>
      </c>
      <c r="I119" s="29">
        <v>73825.346447055359</v>
      </c>
      <c r="J119" s="76"/>
      <c r="K119" s="28">
        <f t="shared" si="16"/>
        <v>400527.61</v>
      </c>
      <c r="L119" s="81">
        <f t="shared" si="17"/>
        <v>1.0000000130590223</v>
      </c>
      <c r="M119" s="27">
        <f t="shared" si="18"/>
        <v>199601.02</v>
      </c>
      <c r="N119" s="81">
        <f t="shared" si="19"/>
        <v>1.000000002948666</v>
      </c>
      <c r="O119" s="27">
        <f t="shared" si="20"/>
        <v>127101.24</v>
      </c>
      <c r="P119" s="81">
        <f t="shared" si="21"/>
        <v>1.0000000085679535</v>
      </c>
      <c r="Q119" s="27">
        <f t="shared" si="22"/>
        <v>73825.350000000006</v>
      </c>
      <c r="R119" s="82">
        <f t="shared" si="23"/>
        <v>1.0000000481263525</v>
      </c>
    </row>
    <row r="120" spans="1:18" s="4" customFormat="1" ht="39" customHeight="1" x14ac:dyDescent="0.25">
      <c r="A120" s="189" t="s">
        <v>149</v>
      </c>
      <c r="B120" s="103" t="s">
        <v>39</v>
      </c>
      <c r="C120" s="124"/>
      <c r="D120" s="115" t="s">
        <v>1655</v>
      </c>
      <c r="E120" s="178"/>
      <c r="F120" s="170">
        <v>418394.8923672525</v>
      </c>
      <c r="G120" s="27">
        <v>208787.4568875313</v>
      </c>
      <c r="H120" s="27">
        <v>135782.08903266583</v>
      </c>
      <c r="I120" s="29">
        <v>73825.346447055359</v>
      </c>
      <c r="J120" s="76"/>
      <c r="K120" s="28">
        <f t="shared" si="16"/>
        <v>418394.9</v>
      </c>
      <c r="L120" s="81">
        <f t="shared" si="17"/>
        <v>1.0000000182429272</v>
      </c>
      <c r="M120" s="27">
        <f t="shared" si="18"/>
        <v>208787.46</v>
      </c>
      <c r="N120" s="81">
        <f t="shared" si="19"/>
        <v>1.0000000149073547</v>
      </c>
      <c r="O120" s="27">
        <f t="shared" si="20"/>
        <v>135782.09</v>
      </c>
      <c r="P120" s="81">
        <f t="shared" si="21"/>
        <v>1.0000000071241661</v>
      </c>
      <c r="Q120" s="27">
        <f t="shared" si="22"/>
        <v>73825.350000000006</v>
      </c>
      <c r="R120" s="82">
        <f t="shared" si="23"/>
        <v>1.0000000481263525</v>
      </c>
    </row>
    <row r="121" spans="1:18" s="4" customFormat="1" ht="39" customHeight="1" x14ac:dyDescent="0.25">
      <c r="A121" s="189" t="s">
        <v>150</v>
      </c>
      <c r="B121" s="103" t="s">
        <v>132</v>
      </c>
      <c r="C121" s="124"/>
      <c r="D121" s="115" t="s">
        <v>1655</v>
      </c>
      <c r="E121" s="178"/>
      <c r="F121" s="170">
        <v>430854.13631748792</v>
      </c>
      <c r="G121" s="27">
        <v>209556.45299535326</v>
      </c>
      <c r="H121" s="27">
        <v>147472.33687507932</v>
      </c>
      <c r="I121" s="29">
        <v>73825.346447055359</v>
      </c>
      <c r="J121" s="76"/>
      <c r="K121" s="28">
        <f t="shared" si="16"/>
        <v>430854.14</v>
      </c>
      <c r="L121" s="81">
        <f t="shared" si="17"/>
        <v>1.0000000085470042</v>
      </c>
      <c r="M121" s="27">
        <f t="shared" si="18"/>
        <v>209556.45</v>
      </c>
      <c r="N121" s="81">
        <f t="shared" si="19"/>
        <v>0.99999998570622284</v>
      </c>
      <c r="O121" s="27">
        <f t="shared" si="20"/>
        <v>147472.34</v>
      </c>
      <c r="P121" s="81">
        <f t="shared" si="21"/>
        <v>1.000000021189877</v>
      </c>
      <c r="Q121" s="27">
        <f t="shared" si="22"/>
        <v>73825.350000000006</v>
      </c>
      <c r="R121" s="82">
        <f t="shared" si="23"/>
        <v>1.0000000481263525</v>
      </c>
    </row>
    <row r="122" spans="1:18" s="4" customFormat="1" ht="39" customHeight="1" x14ac:dyDescent="0.25">
      <c r="A122" s="189" t="s">
        <v>151</v>
      </c>
      <c r="B122" s="103" t="s">
        <v>134</v>
      </c>
      <c r="C122" s="124"/>
      <c r="D122" s="115" t="s">
        <v>1655</v>
      </c>
      <c r="E122" s="178"/>
      <c r="F122" s="170">
        <v>441892.21361103747</v>
      </c>
      <c r="G122" s="27">
        <v>210531.79601438355</v>
      </c>
      <c r="H122" s="27">
        <v>157535.07114959857</v>
      </c>
      <c r="I122" s="29">
        <v>73825.346447055359</v>
      </c>
      <c r="J122" s="76"/>
      <c r="K122" s="28">
        <f t="shared" si="16"/>
        <v>441892.22</v>
      </c>
      <c r="L122" s="81">
        <f t="shared" si="17"/>
        <v>1.000000014458192</v>
      </c>
      <c r="M122" s="27">
        <f t="shared" si="18"/>
        <v>210531.8</v>
      </c>
      <c r="N122" s="81">
        <f t="shared" si="19"/>
        <v>1.0000000189311853</v>
      </c>
      <c r="O122" s="27">
        <f t="shared" si="20"/>
        <v>157535.07</v>
      </c>
      <c r="P122" s="81">
        <f t="shared" si="21"/>
        <v>0.99999999270258644</v>
      </c>
      <c r="Q122" s="27">
        <f t="shared" si="22"/>
        <v>73825.350000000006</v>
      </c>
      <c r="R122" s="82">
        <f t="shared" si="23"/>
        <v>1.0000000481263525</v>
      </c>
    </row>
    <row r="123" spans="1:18" s="4" customFormat="1" ht="39" customHeight="1" x14ac:dyDescent="0.25">
      <c r="A123" s="189" t="s">
        <v>152</v>
      </c>
      <c r="B123" s="103" t="s">
        <v>136</v>
      </c>
      <c r="C123" s="124"/>
      <c r="D123" s="115" t="s">
        <v>1655</v>
      </c>
      <c r="E123" s="178"/>
      <c r="F123" s="170">
        <v>466236.37142664369</v>
      </c>
      <c r="G123" s="27">
        <v>213122.87679767294</v>
      </c>
      <c r="H123" s="27">
        <v>179288.14818191537</v>
      </c>
      <c r="I123" s="29">
        <v>73825.346447055359</v>
      </c>
      <c r="J123" s="76"/>
      <c r="K123" s="28">
        <f t="shared" si="16"/>
        <v>466236.38</v>
      </c>
      <c r="L123" s="81">
        <f t="shared" si="17"/>
        <v>1.000000018388433</v>
      </c>
      <c r="M123" s="27">
        <f t="shared" si="18"/>
        <v>213122.88</v>
      </c>
      <c r="N123" s="81">
        <f t="shared" si="19"/>
        <v>1.0000000150257311</v>
      </c>
      <c r="O123" s="27">
        <f t="shared" si="20"/>
        <v>179288.15</v>
      </c>
      <c r="P123" s="81">
        <f t="shared" si="21"/>
        <v>1.0000000101405735</v>
      </c>
      <c r="Q123" s="27">
        <f t="shared" si="22"/>
        <v>73825.350000000006</v>
      </c>
      <c r="R123" s="82">
        <f t="shared" si="23"/>
        <v>1.0000000481263525</v>
      </c>
    </row>
    <row r="124" spans="1:18" s="4" customFormat="1" ht="39" customHeight="1" x14ac:dyDescent="0.25">
      <c r="A124" s="189" t="s">
        <v>153</v>
      </c>
      <c r="B124" s="103" t="s">
        <v>1029</v>
      </c>
      <c r="C124" s="119"/>
      <c r="D124" s="115" t="s">
        <v>1655</v>
      </c>
      <c r="E124" s="178"/>
      <c r="F124" s="170">
        <v>500733.04672617093</v>
      </c>
      <c r="G124" s="27">
        <v>215745.84682407256</v>
      </c>
      <c r="H124" s="27">
        <v>211161.85345504305</v>
      </c>
      <c r="I124" s="29">
        <v>73825.346447055359</v>
      </c>
      <c r="J124" s="76"/>
      <c r="K124" s="28">
        <f t="shared" si="16"/>
        <v>500733.05000000005</v>
      </c>
      <c r="L124" s="81">
        <f t="shared" si="17"/>
        <v>1.0000000065380727</v>
      </c>
      <c r="M124" s="27">
        <f t="shared" si="18"/>
        <v>215745.85</v>
      </c>
      <c r="N124" s="81">
        <f t="shared" si="19"/>
        <v>1.0000000147206887</v>
      </c>
      <c r="O124" s="27">
        <f t="shared" si="20"/>
        <v>211161.85</v>
      </c>
      <c r="P124" s="81">
        <f t="shared" si="21"/>
        <v>0.9999999836379394</v>
      </c>
      <c r="Q124" s="27">
        <f t="shared" si="22"/>
        <v>73825.350000000006</v>
      </c>
      <c r="R124" s="82">
        <f t="shared" si="23"/>
        <v>1.0000000481263525</v>
      </c>
    </row>
    <row r="125" spans="1:18" s="4" customFormat="1" ht="39" customHeight="1" x14ac:dyDescent="0.25">
      <c r="A125" s="189" t="s">
        <v>154</v>
      </c>
      <c r="B125" s="103" t="s">
        <v>1543</v>
      </c>
      <c r="C125" s="119"/>
      <c r="D125" s="115" t="s">
        <v>1655</v>
      </c>
      <c r="E125" s="178"/>
      <c r="F125" s="170">
        <v>511575.26186610013</v>
      </c>
      <c r="G125" s="27">
        <v>218401.09856448983</v>
      </c>
      <c r="H125" s="27">
        <v>219348.81685455499</v>
      </c>
      <c r="I125" s="29">
        <v>73825.346447055359</v>
      </c>
      <c r="J125" s="76"/>
      <c r="K125" s="28">
        <f t="shared" si="16"/>
        <v>511575.27</v>
      </c>
      <c r="L125" s="81">
        <f t="shared" si="17"/>
        <v>1.0000000158997131</v>
      </c>
      <c r="M125" s="27">
        <f t="shared" si="18"/>
        <v>218401.1</v>
      </c>
      <c r="N125" s="81">
        <f t="shared" si="19"/>
        <v>1.0000000065728156</v>
      </c>
      <c r="O125" s="27">
        <f t="shared" si="20"/>
        <v>219348.82</v>
      </c>
      <c r="P125" s="81">
        <f t="shared" si="21"/>
        <v>1.0000000143399224</v>
      </c>
      <c r="Q125" s="27">
        <f t="shared" si="22"/>
        <v>73825.350000000006</v>
      </c>
      <c r="R125" s="82">
        <f t="shared" si="23"/>
        <v>1.0000000481263525</v>
      </c>
    </row>
    <row r="126" spans="1:18" s="4" customFormat="1" ht="39" customHeight="1" x14ac:dyDescent="0.25">
      <c r="A126" s="189" t="s">
        <v>155</v>
      </c>
      <c r="B126" s="103" t="s">
        <v>140</v>
      </c>
      <c r="C126" s="119"/>
      <c r="D126" s="115" t="s">
        <v>1655</v>
      </c>
      <c r="E126" s="178"/>
      <c r="F126" s="170">
        <v>568723.50773098809</v>
      </c>
      <c r="G126" s="27">
        <v>221089.02932009447</v>
      </c>
      <c r="H126" s="27">
        <v>273809.13196383824</v>
      </c>
      <c r="I126" s="29">
        <v>73825.346447055359</v>
      </c>
      <c r="J126" s="76"/>
      <c r="K126" s="28">
        <f t="shared" si="16"/>
        <v>568723.51</v>
      </c>
      <c r="L126" s="81">
        <f t="shared" si="17"/>
        <v>1.0000000039896573</v>
      </c>
      <c r="M126" s="27">
        <f t="shared" si="18"/>
        <v>221089.03</v>
      </c>
      <c r="N126" s="81">
        <f t="shared" si="19"/>
        <v>1.0000000030752567</v>
      </c>
      <c r="O126" s="27">
        <f t="shared" si="20"/>
        <v>273809.13</v>
      </c>
      <c r="P126" s="81">
        <f t="shared" si="21"/>
        <v>0.9999999928277109</v>
      </c>
      <c r="Q126" s="27">
        <f t="shared" si="22"/>
        <v>73825.350000000006</v>
      </c>
      <c r="R126" s="82">
        <f t="shared" si="23"/>
        <v>1.0000000481263525</v>
      </c>
    </row>
    <row r="127" spans="1:18" s="4" customFormat="1" ht="39" customHeight="1" x14ac:dyDescent="0.25">
      <c r="A127" s="189" t="s">
        <v>156</v>
      </c>
      <c r="B127" s="103" t="s">
        <v>142</v>
      </c>
      <c r="C127" s="119"/>
      <c r="D127" s="115" t="s">
        <v>1655</v>
      </c>
      <c r="E127" s="178"/>
      <c r="F127" s="170">
        <v>747474.3658488217</v>
      </c>
      <c r="G127" s="27">
        <v>223810.04128176643</v>
      </c>
      <c r="H127" s="27">
        <v>449838.97811999999</v>
      </c>
      <c r="I127" s="29">
        <v>73825.346447055359</v>
      </c>
      <c r="J127" s="76"/>
      <c r="K127" s="28">
        <f t="shared" si="16"/>
        <v>747474.37</v>
      </c>
      <c r="L127" s="81">
        <f t="shared" si="17"/>
        <v>1.0000000055536062</v>
      </c>
      <c r="M127" s="27">
        <f t="shared" si="18"/>
        <v>223810.04</v>
      </c>
      <c r="N127" s="81">
        <f t="shared" si="19"/>
        <v>0.99999999427297181</v>
      </c>
      <c r="O127" s="27">
        <f t="shared" si="20"/>
        <v>449838.98</v>
      </c>
      <c r="P127" s="81">
        <f t="shared" si="21"/>
        <v>1.0000000041792731</v>
      </c>
      <c r="Q127" s="27">
        <f t="shared" si="22"/>
        <v>73825.350000000006</v>
      </c>
      <c r="R127" s="82">
        <f t="shared" si="23"/>
        <v>1.0000000481263525</v>
      </c>
    </row>
    <row r="128" spans="1:18" s="4" customFormat="1" ht="39" customHeight="1" x14ac:dyDescent="0.25">
      <c r="A128" s="189" t="s">
        <v>157</v>
      </c>
      <c r="B128" s="103" t="s">
        <v>144</v>
      </c>
      <c r="C128" s="119"/>
      <c r="D128" s="115" t="s">
        <v>1655</v>
      </c>
      <c r="E128" s="178"/>
      <c r="F128" s="170">
        <v>969211.62371732993</v>
      </c>
      <c r="G128" s="27">
        <v>226564.54159027457</v>
      </c>
      <c r="H128" s="27">
        <v>668821.73568000004</v>
      </c>
      <c r="I128" s="29">
        <v>73825.346447055359</v>
      </c>
      <c r="J128" s="76"/>
      <c r="K128" s="28">
        <f t="shared" si="16"/>
        <v>969211.63</v>
      </c>
      <c r="L128" s="81">
        <f t="shared" si="17"/>
        <v>1.0000000064822481</v>
      </c>
      <c r="M128" s="27">
        <f t="shared" si="18"/>
        <v>226564.54</v>
      </c>
      <c r="N128" s="81">
        <f t="shared" si="19"/>
        <v>0.99999999298092035</v>
      </c>
      <c r="O128" s="27">
        <f t="shared" si="20"/>
        <v>668821.74</v>
      </c>
      <c r="P128" s="81">
        <f t="shared" si="21"/>
        <v>1.0000000064591201</v>
      </c>
      <c r="Q128" s="27">
        <f t="shared" si="22"/>
        <v>73825.350000000006</v>
      </c>
      <c r="R128" s="82">
        <f t="shared" si="23"/>
        <v>1.0000000481263525</v>
      </c>
    </row>
    <row r="129" spans="1:18" s="4" customFormat="1" ht="39" customHeight="1" x14ac:dyDescent="0.25">
      <c r="A129" s="189" t="s">
        <v>158</v>
      </c>
      <c r="B129" s="103" t="s">
        <v>146</v>
      </c>
      <c r="C129" s="119"/>
      <c r="D129" s="115" t="s">
        <v>1655</v>
      </c>
      <c r="E129" s="178"/>
      <c r="F129" s="170">
        <v>1012472.4576442525</v>
      </c>
      <c r="G129" s="27">
        <v>229352.94239719701</v>
      </c>
      <c r="H129" s="27">
        <v>709294.1688000001</v>
      </c>
      <c r="I129" s="29">
        <v>73825.346447055359</v>
      </c>
      <c r="J129" s="76"/>
      <c r="K129" s="28">
        <f t="shared" si="16"/>
        <v>1012472.4600000001</v>
      </c>
      <c r="L129" s="81">
        <f t="shared" si="17"/>
        <v>1.0000000023267277</v>
      </c>
      <c r="M129" s="27">
        <f t="shared" si="18"/>
        <v>229352.94</v>
      </c>
      <c r="N129" s="81">
        <f t="shared" si="19"/>
        <v>0.99999998954799973</v>
      </c>
      <c r="O129" s="27">
        <f t="shared" si="20"/>
        <v>709294.17</v>
      </c>
      <c r="P129" s="81">
        <f t="shared" si="21"/>
        <v>1.0000000016918227</v>
      </c>
      <c r="Q129" s="27">
        <f t="shared" si="22"/>
        <v>73825.350000000006</v>
      </c>
      <c r="R129" s="82">
        <f t="shared" si="23"/>
        <v>1.0000000481263525</v>
      </c>
    </row>
    <row r="130" spans="1:18" s="4" customFormat="1" ht="252.75" customHeight="1" x14ac:dyDescent="0.25">
      <c r="A130" s="189" t="s">
        <v>159</v>
      </c>
      <c r="B130" s="103" t="s">
        <v>1464</v>
      </c>
      <c r="C130" s="119" t="s">
        <v>1658</v>
      </c>
      <c r="D130" s="115"/>
      <c r="E130" s="190" t="s">
        <v>1654</v>
      </c>
      <c r="F130" s="170"/>
      <c r="G130" s="27"/>
      <c r="H130" s="27"/>
      <c r="I130" s="29"/>
      <c r="J130" s="76"/>
      <c r="K130" s="28"/>
      <c r="L130" s="81"/>
      <c r="M130" s="27"/>
      <c r="N130" s="81"/>
      <c r="O130" s="27"/>
      <c r="P130" s="81"/>
      <c r="Q130" s="27"/>
      <c r="R130" s="82"/>
    </row>
    <row r="131" spans="1:18" s="4" customFormat="1" ht="39" customHeight="1" x14ac:dyDescent="0.25">
      <c r="A131" s="189" t="s">
        <v>160</v>
      </c>
      <c r="B131" s="103" t="s">
        <v>129</v>
      </c>
      <c r="C131" s="119"/>
      <c r="D131" s="115" t="s">
        <v>1655</v>
      </c>
      <c r="E131" s="178"/>
      <c r="F131" s="170">
        <v>228591.56740698067</v>
      </c>
      <c r="G131" s="27">
        <v>92842.302284224003</v>
      </c>
      <c r="H131" s="27">
        <v>100909.68845213199</v>
      </c>
      <c r="I131" s="29">
        <v>34839.57667062465</v>
      </c>
      <c r="J131" s="76"/>
      <c r="K131" s="28">
        <f t="shared" si="16"/>
        <v>228591.57</v>
      </c>
      <c r="L131" s="81">
        <f t="shared" si="17"/>
        <v>1.0000000113434602</v>
      </c>
      <c r="M131" s="27">
        <f t="shared" si="18"/>
        <v>92842.3</v>
      </c>
      <c r="N131" s="81">
        <f t="shared" si="19"/>
        <v>0.99999997539673247</v>
      </c>
      <c r="O131" s="27">
        <f t="shared" si="20"/>
        <v>100909.69</v>
      </c>
      <c r="P131" s="81">
        <f t="shared" si="21"/>
        <v>1.0000000153391417</v>
      </c>
      <c r="Q131" s="27">
        <f t="shared" si="22"/>
        <v>34839.58</v>
      </c>
      <c r="R131" s="82">
        <f t="shared" si="23"/>
        <v>1.0000000955630255</v>
      </c>
    </row>
    <row r="132" spans="1:18" s="4" customFormat="1" ht="39" customHeight="1" x14ac:dyDescent="0.25">
      <c r="A132" s="189" t="s">
        <v>161</v>
      </c>
      <c r="B132" s="103" t="s">
        <v>39</v>
      </c>
      <c r="C132" s="125"/>
      <c r="D132" s="115" t="s">
        <v>1655</v>
      </c>
      <c r="E132" s="178"/>
      <c r="F132" s="170">
        <v>240406.49857765267</v>
      </c>
      <c r="G132" s="27">
        <v>97002.686878335982</v>
      </c>
      <c r="H132" s="27">
        <v>108564.23502869201</v>
      </c>
      <c r="I132" s="29">
        <v>34839.57667062465</v>
      </c>
      <c r="J132" s="76"/>
      <c r="K132" s="28">
        <f t="shared" si="16"/>
        <v>240406.51</v>
      </c>
      <c r="L132" s="81">
        <f t="shared" si="17"/>
        <v>1.0000000475126396</v>
      </c>
      <c r="M132" s="27">
        <f t="shared" si="18"/>
        <v>97002.69</v>
      </c>
      <c r="N132" s="81">
        <f t="shared" si="19"/>
        <v>1.0000000321812119</v>
      </c>
      <c r="O132" s="27">
        <f t="shared" si="20"/>
        <v>108564.24</v>
      </c>
      <c r="P132" s="81">
        <f t="shared" si="21"/>
        <v>1.0000000457913971</v>
      </c>
      <c r="Q132" s="27">
        <f t="shared" si="22"/>
        <v>34839.58</v>
      </c>
      <c r="R132" s="82">
        <f t="shared" si="23"/>
        <v>1.0000000955630255</v>
      </c>
    </row>
    <row r="133" spans="1:18" s="4" customFormat="1" ht="39" customHeight="1" x14ac:dyDescent="0.25">
      <c r="A133" s="189" t="s">
        <v>162</v>
      </c>
      <c r="B133" s="103" t="s">
        <v>132</v>
      </c>
      <c r="C133" s="124"/>
      <c r="D133" s="115" t="s">
        <v>1655</v>
      </c>
      <c r="E133" s="178"/>
      <c r="F133" s="170">
        <v>250939.85414033028</v>
      </c>
      <c r="G133" s="27">
        <v>99934.330800593598</v>
      </c>
      <c r="H133" s="27">
        <v>116165.946669112</v>
      </c>
      <c r="I133" s="29">
        <v>34839.57667062465</v>
      </c>
      <c r="J133" s="76"/>
      <c r="K133" s="28">
        <f t="shared" si="16"/>
        <v>250939.86</v>
      </c>
      <c r="L133" s="81">
        <f t="shared" si="17"/>
        <v>1.000000023350893</v>
      </c>
      <c r="M133" s="27">
        <f t="shared" si="18"/>
        <v>99934.33</v>
      </c>
      <c r="N133" s="81">
        <f t="shared" si="19"/>
        <v>0.99999999198880318</v>
      </c>
      <c r="O133" s="27">
        <f t="shared" si="20"/>
        <v>116165.95</v>
      </c>
      <c r="P133" s="81">
        <f t="shared" si="21"/>
        <v>1.000000028673532</v>
      </c>
      <c r="Q133" s="27">
        <f t="shared" si="22"/>
        <v>34839.58</v>
      </c>
      <c r="R133" s="82">
        <f t="shared" si="23"/>
        <v>1.0000000955630255</v>
      </c>
    </row>
    <row r="134" spans="1:18" s="4" customFormat="1" ht="39" customHeight="1" x14ac:dyDescent="0.25">
      <c r="A134" s="189" t="s">
        <v>163</v>
      </c>
      <c r="B134" s="103" t="s">
        <v>134</v>
      </c>
      <c r="C134" s="125"/>
      <c r="D134" s="115" t="s">
        <v>1655</v>
      </c>
      <c r="E134" s="178"/>
      <c r="F134" s="170">
        <v>259829.51898564451</v>
      </c>
      <c r="G134" s="27">
        <v>102420.47468130781</v>
      </c>
      <c r="H134" s="27">
        <v>122569.46763371202</v>
      </c>
      <c r="I134" s="29">
        <v>34839.57667062465</v>
      </c>
      <c r="J134" s="76"/>
      <c r="K134" s="28">
        <f t="shared" si="16"/>
        <v>259829.52000000002</v>
      </c>
      <c r="L134" s="81">
        <f t="shared" si="17"/>
        <v>1.0000000039039272</v>
      </c>
      <c r="M134" s="27">
        <f t="shared" si="18"/>
        <v>102420.47</v>
      </c>
      <c r="N134" s="81">
        <f t="shared" si="19"/>
        <v>0.9999999542932424</v>
      </c>
      <c r="O134" s="27">
        <f t="shared" si="20"/>
        <v>122569.47</v>
      </c>
      <c r="P134" s="81">
        <f t="shared" si="21"/>
        <v>1.0000000193056886</v>
      </c>
      <c r="Q134" s="27">
        <f t="shared" si="22"/>
        <v>34839.58</v>
      </c>
      <c r="R134" s="82">
        <f t="shared" si="23"/>
        <v>1.0000000955630255</v>
      </c>
    </row>
    <row r="135" spans="1:18" s="4" customFormat="1" ht="39" customHeight="1" x14ac:dyDescent="0.25">
      <c r="A135" s="189" t="s">
        <v>164</v>
      </c>
      <c r="B135" s="103" t="s">
        <v>136</v>
      </c>
      <c r="C135" s="126"/>
      <c r="D135" s="115" t="s">
        <v>1655</v>
      </c>
      <c r="E135" s="178"/>
      <c r="F135" s="170">
        <v>281080.56011298083</v>
      </c>
      <c r="G135" s="27">
        <v>106857.08575776417</v>
      </c>
      <c r="H135" s="27">
        <v>139383.897684592</v>
      </c>
      <c r="I135" s="29">
        <v>34839.57667062465</v>
      </c>
      <c r="J135" s="76"/>
      <c r="K135" s="28">
        <f t="shared" si="16"/>
        <v>281080.57</v>
      </c>
      <c r="L135" s="81">
        <f t="shared" si="17"/>
        <v>1.0000000351750373</v>
      </c>
      <c r="M135" s="27">
        <f t="shared" si="18"/>
        <v>106857.09</v>
      </c>
      <c r="N135" s="81">
        <f t="shared" si="19"/>
        <v>1.000000039700089</v>
      </c>
      <c r="O135" s="27">
        <f t="shared" si="20"/>
        <v>139383.9</v>
      </c>
      <c r="P135" s="81">
        <f t="shared" si="21"/>
        <v>1.0000000166117322</v>
      </c>
      <c r="Q135" s="27">
        <f t="shared" si="22"/>
        <v>34839.58</v>
      </c>
      <c r="R135" s="82">
        <f t="shared" si="23"/>
        <v>1.0000000955630255</v>
      </c>
    </row>
    <row r="136" spans="1:18" s="4" customFormat="1" ht="39" customHeight="1" x14ac:dyDescent="0.25">
      <c r="A136" s="189" t="s">
        <v>165</v>
      </c>
      <c r="B136" s="103" t="s">
        <v>1029</v>
      </c>
      <c r="C136" s="126"/>
      <c r="D136" s="115" t="s">
        <v>1655</v>
      </c>
      <c r="E136" s="178"/>
      <c r="F136" s="170">
        <v>298624.09837178455</v>
      </c>
      <c r="G136" s="27">
        <v>111485.88026145984</v>
      </c>
      <c r="H136" s="27">
        <v>152298.64143970006</v>
      </c>
      <c r="I136" s="29">
        <v>34839.57667062465</v>
      </c>
      <c r="J136" s="76"/>
      <c r="K136" s="28">
        <f t="shared" si="16"/>
        <v>298624.10000000003</v>
      </c>
      <c r="L136" s="81">
        <f t="shared" si="17"/>
        <v>1.0000000054523914</v>
      </c>
      <c r="M136" s="27">
        <f t="shared" si="18"/>
        <v>111485.88</v>
      </c>
      <c r="N136" s="81">
        <f t="shared" si="19"/>
        <v>0.99999999765477177</v>
      </c>
      <c r="O136" s="27">
        <f t="shared" si="20"/>
        <v>152298.64000000001</v>
      </c>
      <c r="P136" s="81">
        <f t="shared" si="21"/>
        <v>0.99999999054686217</v>
      </c>
      <c r="Q136" s="27">
        <f t="shared" si="22"/>
        <v>34839.58</v>
      </c>
      <c r="R136" s="82">
        <f t="shared" si="23"/>
        <v>1.0000000955630255</v>
      </c>
    </row>
    <row r="137" spans="1:18" s="4" customFormat="1" ht="39" customHeight="1" x14ac:dyDescent="0.25">
      <c r="A137" s="189" t="s">
        <v>166</v>
      </c>
      <c r="B137" s="103" t="s">
        <v>167</v>
      </c>
      <c r="C137" s="126"/>
      <c r="D137" s="115" t="s">
        <v>1655</v>
      </c>
      <c r="E137" s="178"/>
      <c r="F137" s="170">
        <v>335482.95358629059</v>
      </c>
      <c r="G137" s="27">
        <v>116315.18312082988</v>
      </c>
      <c r="H137" s="27">
        <v>184328.19379483606</v>
      </c>
      <c r="I137" s="29">
        <v>34839.57667062465</v>
      </c>
      <c r="J137" s="76"/>
      <c r="K137" s="28">
        <f t="shared" si="16"/>
        <v>335482.95</v>
      </c>
      <c r="L137" s="81">
        <f t="shared" si="17"/>
        <v>0.99999998931006617</v>
      </c>
      <c r="M137" s="27">
        <f t="shared" si="18"/>
        <v>116315.18</v>
      </c>
      <c r="N137" s="81">
        <f t="shared" si="19"/>
        <v>0.99999997316919598</v>
      </c>
      <c r="O137" s="27">
        <f t="shared" si="20"/>
        <v>184328.19</v>
      </c>
      <c r="P137" s="81">
        <f t="shared" si="21"/>
        <v>0.99999997941261198</v>
      </c>
      <c r="Q137" s="27">
        <f t="shared" si="22"/>
        <v>34839.58</v>
      </c>
      <c r="R137" s="82">
        <f t="shared" si="23"/>
        <v>1.0000000955630255</v>
      </c>
    </row>
    <row r="138" spans="1:18" s="4" customFormat="1" ht="39" customHeight="1" x14ac:dyDescent="0.25">
      <c r="A138" s="189" t="s">
        <v>168</v>
      </c>
      <c r="B138" s="103" t="s">
        <v>169</v>
      </c>
      <c r="C138" s="126"/>
      <c r="D138" s="115" t="s">
        <v>1655</v>
      </c>
      <c r="E138" s="178"/>
      <c r="F138" s="170">
        <v>400627.4237706408</v>
      </c>
      <c r="G138" s="27">
        <v>133694.94211058004</v>
      </c>
      <c r="H138" s="27">
        <v>232092.90498943609</v>
      </c>
      <c r="I138" s="29">
        <v>34839.57667062465</v>
      </c>
      <c r="J138" s="76"/>
      <c r="K138" s="28">
        <f t="shared" si="16"/>
        <v>400627.42</v>
      </c>
      <c r="L138" s="81">
        <f t="shared" si="17"/>
        <v>0.99999999058816103</v>
      </c>
      <c r="M138" s="27">
        <f t="shared" si="18"/>
        <v>133694.94</v>
      </c>
      <c r="N138" s="81">
        <f t="shared" si="19"/>
        <v>0.99999998421346381</v>
      </c>
      <c r="O138" s="27">
        <f t="shared" si="20"/>
        <v>232092.9</v>
      </c>
      <c r="P138" s="81">
        <f t="shared" si="21"/>
        <v>0.99999997850241873</v>
      </c>
      <c r="Q138" s="27">
        <f t="shared" si="22"/>
        <v>34839.58</v>
      </c>
      <c r="R138" s="82">
        <f t="shared" si="23"/>
        <v>1.0000000955630255</v>
      </c>
    </row>
    <row r="139" spans="1:18" s="4" customFormat="1" ht="240" customHeight="1" x14ac:dyDescent="0.25">
      <c r="A139" s="189" t="s">
        <v>170</v>
      </c>
      <c r="B139" s="157" t="s">
        <v>1463</v>
      </c>
      <c r="C139" s="145" t="s">
        <v>1506</v>
      </c>
      <c r="D139" s="115"/>
      <c r="E139" s="190" t="s">
        <v>1654</v>
      </c>
      <c r="F139" s="170"/>
      <c r="G139" s="27"/>
      <c r="H139" s="27"/>
      <c r="I139" s="29"/>
      <c r="J139" s="76"/>
      <c r="K139" s="28"/>
      <c r="L139" s="81"/>
      <c r="M139" s="27"/>
      <c r="N139" s="81"/>
      <c r="O139" s="27"/>
      <c r="P139" s="81"/>
      <c r="Q139" s="27"/>
      <c r="R139" s="82"/>
    </row>
    <row r="140" spans="1:18" s="4" customFormat="1" ht="39" customHeight="1" x14ac:dyDescent="0.25">
      <c r="A140" s="189" t="s">
        <v>171</v>
      </c>
      <c r="B140" s="103" t="s">
        <v>1272</v>
      </c>
      <c r="C140" s="119"/>
      <c r="D140" s="115" t="s">
        <v>1655</v>
      </c>
      <c r="E140" s="178"/>
      <c r="F140" s="170">
        <v>371508.41142812552</v>
      </c>
      <c r="G140" s="27">
        <v>111410.7627410688</v>
      </c>
      <c r="H140" s="27">
        <v>225258.07201643207</v>
      </c>
      <c r="I140" s="29">
        <v>34839.57667062465</v>
      </c>
      <c r="J140" s="76"/>
      <c r="K140" s="28">
        <f t="shared" ref="K140:K199" si="30">SUM(M140,O140,Q140)</f>
        <v>371508.41000000003</v>
      </c>
      <c r="L140" s="81">
        <f t="shared" ref="L140:L199" si="31">K140/F140</f>
        <v>0.99999999615587309</v>
      </c>
      <c r="M140" s="27">
        <f t="shared" ref="M140:M199" si="32">ROUND(G140-(G140*$M$6*$F$6),2)</f>
        <v>111410.76</v>
      </c>
      <c r="N140" s="81">
        <f t="shared" ref="N140:N199" si="33">M140/G140</f>
        <v>0.99999997539673247</v>
      </c>
      <c r="O140" s="27">
        <f t="shared" ref="O140:O199" si="34">ROUND(H140-(H140*$O$6*$F$6),2)</f>
        <v>225258.07</v>
      </c>
      <c r="P140" s="81">
        <f t="shared" ref="P140:P199" si="35">O140/H140</f>
        <v>0.99999999104834714</v>
      </c>
      <c r="Q140" s="27">
        <f t="shared" ref="Q140:Q199" si="36">ROUND((I140-(I140*$Q$6*$F$6)),2)</f>
        <v>34839.58</v>
      </c>
      <c r="R140" s="82">
        <f t="shared" ref="R140:R199" si="37">Q140/I140</f>
        <v>1.0000000955630255</v>
      </c>
    </row>
    <row r="141" spans="1:18" s="4" customFormat="1" ht="39" customHeight="1" x14ac:dyDescent="0.25">
      <c r="A141" s="189" t="s">
        <v>172</v>
      </c>
      <c r="B141" s="103" t="s">
        <v>1273</v>
      </c>
      <c r="C141" s="119"/>
      <c r="D141" s="115" t="s">
        <v>1655</v>
      </c>
      <c r="E141" s="178"/>
      <c r="F141" s="170">
        <v>390650.87533233984</v>
      </c>
      <c r="G141" s="27">
        <v>116403.22425400319</v>
      </c>
      <c r="H141" s="27">
        <v>239408.074407712</v>
      </c>
      <c r="I141" s="29">
        <v>34839.57667062465</v>
      </c>
      <c r="J141" s="76"/>
      <c r="K141" s="28">
        <f t="shared" si="30"/>
        <v>390650.87000000005</v>
      </c>
      <c r="L141" s="81">
        <f t="shared" si="31"/>
        <v>0.99999998635011433</v>
      </c>
      <c r="M141" s="27">
        <f t="shared" si="32"/>
        <v>116403.22</v>
      </c>
      <c r="N141" s="81">
        <f t="shared" si="33"/>
        <v>0.99999996345459319</v>
      </c>
      <c r="O141" s="27">
        <f t="shared" si="34"/>
        <v>239408.07</v>
      </c>
      <c r="P141" s="81">
        <f t="shared" si="35"/>
        <v>0.99999998158912562</v>
      </c>
      <c r="Q141" s="27">
        <f t="shared" si="36"/>
        <v>34839.58</v>
      </c>
      <c r="R141" s="82">
        <f t="shared" si="37"/>
        <v>1.0000000955630255</v>
      </c>
    </row>
    <row r="142" spans="1:18" s="4" customFormat="1" ht="39" customHeight="1" x14ac:dyDescent="0.25">
      <c r="A142" s="189" t="s">
        <v>173</v>
      </c>
      <c r="B142" s="103" t="s">
        <v>1274</v>
      </c>
      <c r="C142" s="119"/>
      <c r="D142" s="115" t="s">
        <v>1655</v>
      </c>
      <c r="E142" s="178"/>
      <c r="F142" s="170">
        <v>404363.48459548899</v>
      </c>
      <c r="G142" s="27">
        <v>119921.19696071232</v>
      </c>
      <c r="H142" s="27">
        <v>249602.71096415201</v>
      </c>
      <c r="I142" s="29">
        <v>34839.57667062465</v>
      </c>
      <c r="J142" s="76"/>
      <c r="K142" s="28">
        <f t="shared" si="30"/>
        <v>404363.49</v>
      </c>
      <c r="L142" s="81">
        <f t="shared" si="31"/>
        <v>1.0000000133654774</v>
      </c>
      <c r="M142" s="27">
        <f t="shared" si="32"/>
        <v>119921.2</v>
      </c>
      <c r="N142" s="81">
        <f t="shared" si="33"/>
        <v>1.0000000253440406</v>
      </c>
      <c r="O142" s="27">
        <f t="shared" si="34"/>
        <v>249602.71</v>
      </c>
      <c r="P142" s="81">
        <f t="shared" si="35"/>
        <v>0.99999999613725343</v>
      </c>
      <c r="Q142" s="27">
        <f t="shared" si="36"/>
        <v>34839.58</v>
      </c>
      <c r="R142" s="82">
        <f t="shared" si="37"/>
        <v>1.0000000955630255</v>
      </c>
    </row>
    <row r="143" spans="1:18" s="4" customFormat="1" ht="39" customHeight="1" x14ac:dyDescent="0.25">
      <c r="A143" s="189" t="s">
        <v>174</v>
      </c>
      <c r="B143" s="103" t="s">
        <v>1275</v>
      </c>
      <c r="C143" s="119"/>
      <c r="D143" s="115" t="s">
        <v>1655</v>
      </c>
      <c r="E143" s="178"/>
      <c r="F143" s="170">
        <v>422820.04964154604</v>
      </c>
      <c r="G143" s="27">
        <v>122904.56961756937</v>
      </c>
      <c r="H143" s="27">
        <v>265075.90335335198</v>
      </c>
      <c r="I143" s="29">
        <v>34839.57667062465</v>
      </c>
      <c r="J143" s="76"/>
      <c r="K143" s="28">
        <f t="shared" si="30"/>
        <v>422820.05000000005</v>
      </c>
      <c r="L143" s="81">
        <f t="shared" si="31"/>
        <v>1.0000000008477696</v>
      </c>
      <c r="M143" s="27">
        <f t="shared" si="32"/>
        <v>122904.57</v>
      </c>
      <c r="N143" s="81">
        <f t="shared" si="33"/>
        <v>1.0000000031116063</v>
      </c>
      <c r="O143" s="27">
        <f t="shared" si="34"/>
        <v>265075.90000000002</v>
      </c>
      <c r="P143" s="81">
        <f t="shared" si="35"/>
        <v>0.99999998734946516</v>
      </c>
      <c r="Q143" s="27">
        <f t="shared" si="36"/>
        <v>34839.58</v>
      </c>
      <c r="R143" s="82">
        <f t="shared" si="37"/>
        <v>1.0000000955630255</v>
      </c>
    </row>
    <row r="144" spans="1:18" s="4" customFormat="1" ht="39" customHeight="1" x14ac:dyDescent="0.25">
      <c r="A144" s="189" t="s">
        <v>175</v>
      </c>
      <c r="B144" s="103" t="s">
        <v>1276</v>
      </c>
      <c r="C144" s="119"/>
      <c r="D144" s="115" t="s">
        <v>1655</v>
      </c>
      <c r="E144" s="178"/>
      <c r="F144" s="170">
        <v>449019.94393597369</v>
      </c>
      <c r="G144" s="27">
        <v>128228.502909317</v>
      </c>
      <c r="H144" s="27">
        <v>285951.86435603199</v>
      </c>
      <c r="I144" s="29">
        <v>34839.57667062465</v>
      </c>
      <c r="J144" s="76"/>
      <c r="K144" s="28">
        <f t="shared" si="30"/>
        <v>449019.94</v>
      </c>
      <c r="L144" s="81">
        <f t="shared" si="31"/>
        <v>0.99999999123430094</v>
      </c>
      <c r="M144" s="27">
        <f t="shared" si="32"/>
        <v>128228.5</v>
      </c>
      <c r="N144" s="81">
        <f t="shared" si="33"/>
        <v>0.99999997731146406</v>
      </c>
      <c r="O144" s="27">
        <f t="shared" si="34"/>
        <v>285951.86</v>
      </c>
      <c r="P144" s="81">
        <f t="shared" si="35"/>
        <v>0.99999998476655494</v>
      </c>
      <c r="Q144" s="27">
        <f t="shared" si="36"/>
        <v>34839.58</v>
      </c>
      <c r="R144" s="82">
        <f t="shared" si="37"/>
        <v>1.0000000955630255</v>
      </c>
    </row>
    <row r="145" spans="1:18" s="4" customFormat="1" ht="39" customHeight="1" x14ac:dyDescent="0.25">
      <c r="A145" s="189" t="s">
        <v>176</v>
      </c>
      <c r="B145" s="103" t="s">
        <v>1277</v>
      </c>
      <c r="C145" s="119"/>
      <c r="D145" s="115" t="s">
        <v>1655</v>
      </c>
      <c r="E145" s="178"/>
      <c r="F145" s="170">
        <v>476660.25874356856</v>
      </c>
      <c r="G145" s="27">
        <v>133783.05631375182</v>
      </c>
      <c r="H145" s="27">
        <v>308037.62575919204</v>
      </c>
      <c r="I145" s="29">
        <v>34839.57667062465</v>
      </c>
      <c r="J145" s="76"/>
      <c r="K145" s="28">
        <f t="shared" si="30"/>
        <v>476660.27</v>
      </c>
      <c r="L145" s="81">
        <f t="shared" si="31"/>
        <v>1.0000000236152087</v>
      </c>
      <c r="M145" s="27">
        <f t="shared" si="32"/>
        <v>133783.06</v>
      </c>
      <c r="N145" s="81">
        <f t="shared" si="33"/>
        <v>1.000000027553924</v>
      </c>
      <c r="O145" s="27">
        <f t="shared" si="34"/>
        <v>308037.63</v>
      </c>
      <c r="P145" s="81">
        <f t="shared" si="35"/>
        <v>1.0000000137671752</v>
      </c>
      <c r="Q145" s="27">
        <f t="shared" si="36"/>
        <v>34839.58</v>
      </c>
      <c r="R145" s="82">
        <f t="shared" si="37"/>
        <v>1.0000000955630255</v>
      </c>
    </row>
    <row r="146" spans="1:18" s="4" customFormat="1" ht="39" customHeight="1" x14ac:dyDescent="0.25">
      <c r="A146" s="189" t="s">
        <v>177</v>
      </c>
      <c r="B146" s="103" t="s">
        <v>1278</v>
      </c>
      <c r="C146" s="119"/>
      <c r="D146" s="115" t="s">
        <v>1655</v>
      </c>
      <c r="E146" s="178"/>
      <c r="F146" s="170">
        <v>505723.7534178925</v>
      </c>
      <c r="G146" s="27">
        <v>139578.21974499585</v>
      </c>
      <c r="H146" s="27">
        <v>331305.95700227196</v>
      </c>
      <c r="I146" s="29">
        <v>34839.57667062465</v>
      </c>
      <c r="J146" s="76"/>
      <c r="K146" s="28">
        <f t="shared" si="30"/>
        <v>505723.76000000007</v>
      </c>
      <c r="L146" s="81">
        <f t="shared" si="31"/>
        <v>1.0000000130152233</v>
      </c>
      <c r="M146" s="27">
        <f t="shared" si="32"/>
        <v>139578.22</v>
      </c>
      <c r="N146" s="81">
        <f t="shared" si="33"/>
        <v>1.0000000018269624</v>
      </c>
      <c r="O146" s="27">
        <f t="shared" si="34"/>
        <v>331305.96000000002</v>
      </c>
      <c r="P146" s="81">
        <f t="shared" si="35"/>
        <v>1.0000000090482166</v>
      </c>
      <c r="Q146" s="27">
        <f t="shared" si="36"/>
        <v>34839.58</v>
      </c>
      <c r="R146" s="82">
        <f t="shared" si="37"/>
        <v>1.0000000955630255</v>
      </c>
    </row>
    <row r="147" spans="1:18" s="4" customFormat="1" ht="39" customHeight="1" x14ac:dyDescent="0.25">
      <c r="A147" s="180" t="s">
        <v>1135</v>
      </c>
      <c r="B147" s="103" t="s">
        <v>1279</v>
      </c>
      <c r="C147" s="119"/>
      <c r="D147" s="115" t="s">
        <v>1655</v>
      </c>
      <c r="E147" s="178"/>
      <c r="F147" s="170">
        <v>393002.0252839434</v>
      </c>
      <c r="G147" s="27">
        <v>111410.7627410688</v>
      </c>
      <c r="H147" s="27">
        <v>246751.68587224995</v>
      </c>
      <c r="I147" s="29">
        <v>34839.57667062465</v>
      </c>
      <c r="J147" s="76"/>
      <c r="K147" s="28">
        <f t="shared" si="30"/>
        <v>393002.03</v>
      </c>
      <c r="L147" s="81">
        <f t="shared" si="31"/>
        <v>1.0000000120000823</v>
      </c>
      <c r="M147" s="27">
        <f t="shared" si="32"/>
        <v>111410.76</v>
      </c>
      <c r="N147" s="81">
        <f t="shared" si="33"/>
        <v>0.99999997539673247</v>
      </c>
      <c r="O147" s="27">
        <f t="shared" si="34"/>
        <v>246751.69</v>
      </c>
      <c r="P147" s="81">
        <f t="shared" si="35"/>
        <v>1.000000016728356</v>
      </c>
      <c r="Q147" s="27">
        <f t="shared" si="36"/>
        <v>34839.58</v>
      </c>
      <c r="R147" s="82">
        <f t="shared" si="37"/>
        <v>1.0000000955630255</v>
      </c>
    </row>
    <row r="148" spans="1:18" s="4" customFormat="1" ht="39" customHeight="1" x14ac:dyDescent="0.25">
      <c r="A148" s="180" t="s">
        <v>1136</v>
      </c>
      <c r="B148" s="103" t="s">
        <v>1280</v>
      </c>
      <c r="C148" s="119"/>
      <c r="D148" s="115" t="s">
        <v>1655</v>
      </c>
      <c r="E148" s="178"/>
      <c r="F148" s="170">
        <v>408324.74334668717</v>
      </c>
      <c r="G148" s="27">
        <v>116403.22425400317</v>
      </c>
      <c r="H148" s="27">
        <v>257081.94242205934</v>
      </c>
      <c r="I148" s="29">
        <v>34839.57667062465</v>
      </c>
      <c r="J148" s="76"/>
      <c r="K148" s="28">
        <f t="shared" si="30"/>
        <v>408324.74000000005</v>
      </c>
      <c r="L148" s="81">
        <f t="shared" si="31"/>
        <v>0.99999999180385912</v>
      </c>
      <c r="M148" s="27">
        <f t="shared" si="32"/>
        <v>116403.22</v>
      </c>
      <c r="N148" s="81">
        <f t="shared" si="33"/>
        <v>0.9999999634545933</v>
      </c>
      <c r="O148" s="27">
        <f t="shared" si="34"/>
        <v>257081.94</v>
      </c>
      <c r="P148" s="81">
        <f t="shared" si="35"/>
        <v>0.99999999057864852</v>
      </c>
      <c r="Q148" s="27">
        <f t="shared" si="36"/>
        <v>34839.58</v>
      </c>
      <c r="R148" s="82">
        <f t="shared" si="37"/>
        <v>1.0000000955630255</v>
      </c>
    </row>
    <row r="149" spans="1:18" s="4" customFormat="1" ht="39" customHeight="1" x14ac:dyDescent="0.25">
      <c r="A149" s="180" t="s">
        <v>1137</v>
      </c>
      <c r="B149" s="103" t="s">
        <v>1281</v>
      </c>
      <c r="C149" s="119"/>
      <c r="D149" s="115" t="s">
        <v>1655</v>
      </c>
      <c r="E149" s="178"/>
      <c r="F149" s="170">
        <v>422008.90790028713</v>
      </c>
      <c r="G149" s="27">
        <v>119921.19696071232</v>
      </c>
      <c r="H149" s="27">
        <v>267248.13426895015</v>
      </c>
      <c r="I149" s="29">
        <v>34839.57667062465</v>
      </c>
      <c r="J149" s="76"/>
      <c r="K149" s="28">
        <f t="shared" si="30"/>
        <v>422008.91000000003</v>
      </c>
      <c r="L149" s="81">
        <f t="shared" si="31"/>
        <v>1.000000004975518</v>
      </c>
      <c r="M149" s="27">
        <f t="shared" si="32"/>
        <v>119921.2</v>
      </c>
      <c r="N149" s="81">
        <f t="shared" si="33"/>
        <v>1.0000000253440406</v>
      </c>
      <c r="O149" s="27">
        <f t="shared" si="34"/>
        <v>267248.13</v>
      </c>
      <c r="P149" s="81">
        <f t="shared" si="35"/>
        <v>0.99999998402626777</v>
      </c>
      <c r="Q149" s="27">
        <f t="shared" si="36"/>
        <v>34839.58</v>
      </c>
      <c r="R149" s="82">
        <f t="shared" si="37"/>
        <v>1.0000000955630255</v>
      </c>
    </row>
    <row r="150" spans="1:18" s="4" customFormat="1" ht="39" customHeight="1" x14ac:dyDescent="0.25">
      <c r="A150" s="180" t="s">
        <v>1138</v>
      </c>
      <c r="B150" s="103" t="s">
        <v>1282</v>
      </c>
      <c r="C150" s="119"/>
      <c r="D150" s="115" t="s">
        <v>1655</v>
      </c>
      <c r="E150" s="178"/>
      <c r="F150" s="170">
        <v>435830.10569539061</v>
      </c>
      <c r="G150" s="27">
        <v>122904.56961756936</v>
      </c>
      <c r="H150" s="27">
        <v>278085.95940719655</v>
      </c>
      <c r="I150" s="29">
        <v>34839.57667062465</v>
      </c>
      <c r="J150" s="76"/>
      <c r="K150" s="28">
        <f t="shared" si="30"/>
        <v>435830.11000000004</v>
      </c>
      <c r="L150" s="81">
        <f t="shared" si="31"/>
        <v>1.000000009876806</v>
      </c>
      <c r="M150" s="27">
        <f t="shared" si="32"/>
        <v>122904.57</v>
      </c>
      <c r="N150" s="81">
        <f t="shared" si="33"/>
        <v>1.0000000031116065</v>
      </c>
      <c r="O150" s="27">
        <f t="shared" si="34"/>
        <v>278085.96000000002</v>
      </c>
      <c r="P150" s="81">
        <f t="shared" si="35"/>
        <v>1.0000000021317275</v>
      </c>
      <c r="Q150" s="27">
        <f t="shared" si="36"/>
        <v>34839.58</v>
      </c>
      <c r="R150" s="82">
        <f t="shared" si="37"/>
        <v>1.0000000955630255</v>
      </c>
    </row>
    <row r="151" spans="1:18" s="4" customFormat="1" ht="39" customHeight="1" x14ac:dyDescent="0.25">
      <c r="A151" s="180" t="s">
        <v>1139</v>
      </c>
      <c r="B151" s="103" t="s">
        <v>1283</v>
      </c>
      <c r="C151" s="119"/>
      <c r="D151" s="115" t="s">
        <v>1655</v>
      </c>
      <c r="E151" s="178"/>
      <c r="F151" s="170">
        <v>461485.37598675687</v>
      </c>
      <c r="G151" s="27">
        <v>128228.502909317</v>
      </c>
      <c r="H151" s="27">
        <v>298417.29640681524</v>
      </c>
      <c r="I151" s="29">
        <v>34839.57667062465</v>
      </c>
      <c r="J151" s="76"/>
      <c r="K151" s="28">
        <f t="shared" si="30"/>
        <v>461485.38</v>
      </c>
      <c r="L151" s="81">
        <f t="shared" si="31"/>
        <v>1.0000000086963603</v>
      </c>
      <c r="M151" s="27">
        <f t="shared" si="32"/>
        <v>128228.5</v>
      </c>
      <c r="N151" s="81">
        <f t="shared" si="33"/>
        <v>0.99999997731146406</v>
      </c>
      <c r="O151" s="27">
        <f t="shared" si="34"/>
        <v>298417.3</v>
      </c>
      <c r="P151" s="81">
        <f t="shared" si="35"/>
        <v>1.0000000120408059</v>
      </c>
      <c r="Q151" s="27">
        <f t="shared" si="36"/>
        <v>34839.58</v>
      </c>
      <c r="R151" s="82">
        <f t="shared" si="37"/>
        <v>1.0000000955630255</v>
      </c>
    </row>
    <row r="152" spans="1:18" s="4" customFormat="1" ht="39" customHeight="1" x14ac:dyDescent="0.25">
      <c r="A152" s="180" t="s">
        <v>1140</v>
      </c>
      <c r="B152" s="103" t="s">
        <v>1284</v>
      </c>
      <c r="C152" s="119"/>
      <c r="D152" s="115" t="s">
        <v>1655</v>
      </c>
      <c r="E152" s="178"/>
      <c r="F152" s="170">
        <v>485522.34463077539</v>
      </c>
      <c r="G152" s="27">
        <v>133783.05631375179</v>
      </c>
      <c r="H152" s="27">
        <v>316899.71164639894</v>
      </c>
      <c r="I152" s="29">
        <v>34839.57667062465</v>
      </c>
      <c r="J152" s="76"/>
      <c r="K152" s="28">
        <f t="shared" si="30"/>
        <v>485522.35000000003</v>
      </c>
      <c r="L152" s="81">
        <f t="shared" si="31"/>
        <v>1.0000000110586562</v>
      </c>
      <c r="M152" s="27">
        <f t="shared" si="32"/>
        <v>133783.06</v>
      </c>
      <c r="N152" s="81">
        <f t="shared" si="33"/>
        <v>1.0000000275539243</v>
      </c>
      <c r="O152" s="27">
        <f t="shared" si="34"/>
        <v>316899.71000000002</v>
      </c>
      <c r="P152" s="81">
        <f t="shared" si="35"/>
        <v>0.99999999480466895</v>
      </c>
      <c r="Q152" s="27">
        <f t="shared" si="36"/>
        <v>34839.58</v>
      </c>
      <c r="R152" s="82">
        <f t="shared" si="37"/>
        <v>1.0000000955630255</v>
      </c>
    </row>
    <row r="153" spans="1:18" s="4" customFormat="1" ht="39" customHeight="1" x14ac:dyDescent="0.25">
      <c r="A153" s="180" t="s">
        <v>1141</v>
      </c>
      <c r="B153" s="103" t="s">
        <v>1285</v>
      </c>
      <c r="C153" s="119"/>
      <c r="D153" s="115" t="s">
        <v>1655</v>
      </c>
      <c r="E153" s="178"/>
      <c r="F153" s="170">
        <v>551182.74774096673</v>
      </c>
      <c r="G153" s="27">
        <v>139578.21974499585</v>
      </c>
      <c r="H153" s="27">
        <v>376764.95132534619</v>
      </c>
      <c r="I153" s="29">
        <v>34839.57667062465</v>
      </c>
      <c r="J153" s="76"/>
      <c r="K153" s="28">
        <f t="shared" si="30"/>
        <v>551182.75</v>
      </c>
      <c r="L153" s="81">
        <f t="shared" si="31"/>
        <v>1.0000000040985195</v>
      </c>
      <c r="M153" s="27">
        <f t="shared" si="32"/>
        <v>139578.22</v>
      </c>
      <c r="N153" s="81">
        <f t="shared" si="33"/>
        <v>1.0000000018269624</v>
      </c>
      <c r="O153" s="27">
        <f t="shared" si="34"/>
        <v>376764.95</v>
      </c>
      <c r="P153" s="81">
        <f t="shared" si="35"/>
        <v>0.99999999648229976</v>
      </c>
      <c r="Q153" s="27">
        <f t="shared" si="36"/>
        <v>34839.58</v>
      </c>
      <c r="R153" s="82">
        <f t="shared" si="37"/>
        <v>1.0000000955630255</v>
      </c>
    </row>
    <row r="154" spans="1:18" s="4" customFormat="1" ht="72" customHeight="1" x14ac:dyDescent="0.25">
      <c r="A154" s="189" t="s">
        <v>178</v>
      </c>
      <c r="B154" s="157" t="s">
        <v>1659</v>
      </c>
      <c r="C154" s="145" t="s">
        <v>1660</v>
      </c>
      <c r="D154" s="144"/>
      <c r="E154" s="232" t="s">
        <v>1661</v>
      </c>
      <c r="F154" s="170"/>
      <c r="G154" s="27"/>
      <c r="H154" s="27"/>
      <c r="I154" s="29"/>
      <c r="J154" s="76"/>
      <c r="K154" s="28"/>
      <c r="L154" s="81"/>
      <c r="M154" s="27"/>
      <c r="N154" s="81"/>
      <c r="O154" s="27"/>
      <c r="P154" s="81"/>
      <c r="Q154" s="27"/>
      <c r="R154" s="82"/>
    </row>
    <row r="155" spans="1:18" s="4" customFormat="1" ht="39" customHeight="1" x14ac:dyDescent="0.25">
      <c r="A155" s="189" t="s">
        <v>179</v>
      </c>
      <c r="B155" s="103" t="s">
        <v>180</v>
      </c>
      <c r="C155" s="119"/>
      <c r="D155" s="115" t="s">
        <v>181</v>
      </c>
      <c r="E155" s="198"/>
      <c r="F155" s="170">
        <v>3432.8566052281294</v>
      </c>
      <c r="G155" s="27">
        <v>1007.7755543854092</v>
      </c>
      <c r="H155" s="27">
        <v>1589.0464197496001</v>
      </c>
      <c r="I155" s="29">
        <v>836.03463109311997</v>
      </c>
      <c r="J155" s="76"/>
      <c r="K155" s="28">
        <f t="shared" si="30"/>
        <v>3432.8599999999997</v>
      </c>
      <c r="L155" s="81">
        <f t="shared" si="31"/>
        <v>1.0000009889058183</v>
      </c>
      <c r="M155" s="27">
        <f t="shared" si="32"/>
        <v>1007.78</v>
      </c>
      <c r="N155" s="81">
        <f t="shared" si="33"/>
        <v>1.0000044113141775</v>
      </c>
      <c r="O155" s="27">
        <f t="shared" si="34"/>
        <v>1589.05</v>
      </c>
      <c r="P155" s="81">
        <f t="shared" si="35"/>
        <v>1.0000022530810651</v>
      </c>
      <c r="Q155" s="27">
        <f t="shared" si="36"/>
        <v>836.03</v>
      </c>
      <c r="R155" s="82">
        <f t="shared" si="37"/>
        <v>0.99999446064439468</v>
      </c>
    </row>
    <row r="156" spans="1:18" s="4" customFormat="1" ht="39" customHeight="1" x14ac:dyDescent="0.25">
      <c r="A156" s="189" t="s">
        <v>182</v>
      </c>
      <c r="B156" s="103" t="s">
        <v>183</v>
      </c>
      <c r="C156" s="119"/>
      <c r="D156" s="115" t="s">
        <v>181</v>
      </c>
      <c r="E156" s="198"/>
      <c r="F156" s="170">
        <v>4911.7166996893266</v>
      </c>
      <c r="G156" s="27">
        <v>1732.2470490370063</v>
      </c>
      <c r="H156" s="27">
        <v>2343.4350195592001</v>
      </c>
      <c r="I156" s="29">
        <v>836.03463109311997</v>
      </c>
      <c r="J156" s="76"/>
      <c r="K156" s="28">
        <f t="shared" si="30"/>
        <v>4911.72</v>
      </c>
      <c r="L156" s="81">
        <f t="shared" si="31"/>
        <v>1.0000006719261056</v>
      </c>
      <c r="M156" s="27">
        <f t="shared" si="32"/>
        <v>1732.25</v>
      </c>
      <c r="N156" s="81">
        <f t="shared" si="33"/>
        <v>1.0000017035462669</v>
      </c>
      <c r="O156" s="27">
        <f t="shared" si="34"/>
        <v>2343.44</v>
      </c>
      <c r="P156" s="81">
        <f t="shared" si="35"/>
        <v>1.0000021252736937</v>
      </c>
      <c r="Q156" s="27">
        <f t="shared" si="36"/>
        <v>836.03</v>
      </c>
      <c r="R156" s="82">
        <f t="shared" si="37"/>
        <v>0.99999446064439468</v>
      </c>
    </row>
    <row r="157" spans="1:18" s="4" customFormat="1" ht="39" customHeight="1" x14ac:dyDescent="0.25">
      <c r="A157" s="189" t="s">
        <v>184</v>
      </c>
      <c r="B157" s="103" t="s">
        <v>185</v>
      </c>
      <c r="C157" s="119"/>
      <c r="D157" s="115" t="s">
        <v>181</v>
      </c>
      <c r="E157" s="198"/>
      <c r="F157" s="170">
        <v>6815.783422255141</v>
      </c>
      <c r="G157" s="27">
        <v>2881.2148247124201</v>
      </c>
      <c r="H157" s="27">
        <v>3098.5339664496005</v>
      </c>
      <c r="I157" s="29">
        <v>836.03463109311997</v>
      </c>
      <c r="J157" s="76"/>
      <c r="K157" s="28">
        <f t="shared" si="30"/>
        <v>6815.7699999999995</v>
      </c>
      <c r="L157" s="81">
        <f t="shared" si="31"/>
        <v>0.99999803070985238</v>
      </c>
      <c r="M157" s="27">
        <f t="shared" si="32"/>
        <v>2881.21</v>
      </c>
      <c r="N157" s="81">
        <f t="shared" si="33"/>
        <v>0.99999832545897704</v>
      </c>
      <c r="O157" s="27">
        <f t="shared" si="34"/>
        <v>3098.53</v>
      </c>
      <c r="P157" s="81">
        <f t="shared" si="35"/>
        <v>0.9999987198947492</v>
      </c>
      <c r="Q157" s="27">
        <f t="shared" si="36"/>
        <v>836.03</v>
      </c>
      <c r="R157" s="82">
        <f t="shared" si="37"/>
        <v>0.99999446064439468</v>
      </c>
    </row>
    <row r="158" spans="1:18" s="4" customFormat="1" ht="39" customHeight="1" x14ac:dyDescent="0.25">
      <c r="A158" s="189" t="s">
        <v>186</v>
      </c>
      <c r="B158" s="103" t="s">
        <v>187</v>
      </c>
      <c r="C158" s="119"/>
      <c r="D158" s="115" t="s">
        <v>181</v>
      </c>
      <c r="E158" s="198"/>
      <c r="F158" s="170">
        <v>9228.9123975775328</v>
      </c>
      <c r="G158" s="27">
        <v>3867.9668617884136</v>
      </c>
      <c r="H158" s="27">
        <v>4524.9109046960002</v>
      </c>
      <c r="I158" s="29">
        <v>836.03463109311997</v>
      </c>
      <c r="J158" s="76"/>
      <c r="K158" s="28">
        <f t="shared" si="30"/>
        <v>9228.91</v>
      </c>
      <c r="L158" s="81">
        <f t="shared" si="31"/>
        <v>0.99999974021017546</v>
      </c>
      <c r="M158" s="27">
        <f t="shared" si="32"/>
        <v>3867.97</v>
      </c>
      <c r="N158" s="81">
        <f t="shared" si="33"/>
        <v>1.0000008113336278</v>
      </c>
      <c r="O158" s="27">
        <f t="shared" si="34"/>
        <v>4524.91</v>
      </c>
      <c r="P158" s="81">
        <f t="shared" si="35"/>
        <v>0.99999980006324563</v>
      </c>
      <c r="Q158" s="27">
        <f t="shared" si="36"/>
        <v>836.03</v>
      </c>
      <c r="R158" s="82">
        <f t="shared" si="37"/>
        <v>0.99999446064439468</v>
      </c>
    </row>
    <row r="159" spans="1:18" s="4" customFormat="1" ht="39" customHeight="1" x14ac:dyDescent="0.25">
      <c r="A159" s="189" t="s">
        <v>188</v>
      </c>
      <c r="B159" s="103" t="s">
        <v>189</v>
      </c>
      <c r="C159" s="119"/>
      <c r="D159" s="115" t="s">
        <v>181</v>
      </c>
      <c r="E159" s="198"/>
      <c r="F159" s="170">
        <v>13269.72608567514</v>
      </c>
      <c r="G159" s="27">
        <v>6400.0033502668202</v>
      </c>
      <c r="H159" s="27">
        <v>6033.6881043151998</v>
      </c>
      <c r="I159" s="29">
        <v>836.03463109311997</v>
      </c>
      <c r="J159" s="76"/>
      <c r="K159" s="28">
        <f t="shared" si="30"/>
        <v>13269.72</v>
      </c>
      <c r="L159" s="81">
        <f t="shared" si="31"/>
        <v>0.99999954138652891</v>
      </c>
      <c r="M159" s="27">
        <f t="shared" si="32"/>
        <v>6400</v>
      </c>
      <c r="N159" s="81">
        <f t="shared" si="33"/>
        <v>0.99999947652108334</v>
      </c>
      <c r="O159" s="27">
        <f t="shared" si="34"/>
        <v>6033.69</v>
      </c>
      <c r="P159" s="81">
        <f t="shared" si="35"/>
        <v>1.0000003141834259</v>
      </c>
      <c r="Q159" s="27">
        <f t="shared" si="36"/>
        <v>836.03</v>
      </c>
      <c r="R159" s="82">
        <f t="shared" si="37"/>
        <v>0.99999446064439468</v>
      </c>
    </row>
    <row r="160" spans="1:18" s="4" customFormat="1" ht="39" customHeight="1" x14ac:dyDescent="0.25">
      <c r="A160" s="189" t="s">
        <v>190</v>
      </c>
      <c r="B160" s="103" t="s">
        <v>1142</v>
      </c>
      <c r="C160" s="119"/>
      <c r="D160" s="115" t="s">
        <v>181</v>
      </c>
      <c r="E160" s="198"/>
      <c r="F160" s="170">
        <v>22266.143066145218</v>
      </c>
      <c r="G160" s="27">
        <v>9470.8306911526597</v>
      </c>
      <c r="H160" s="27">
        <v>11959.27774389944</v>
      </c>
      <c r="I160" s="29">
        <v>836.03463109311997</v>
      </c>
      <c r="J160" s="76"/>
      <c r="K160" s="28">
        <f t="shared" si="30"/>
        <v>22266.14</v>
      </c>
      <c r="L160" s="81">
        <f t="shared" si="31"/>
        <v>0.99999986229562932</v>
      </c>
      <c r="M160" s="27">
        <f t="shared" si="32"/>
        <v>9470.83</v>
      </c>
      <c r="N160" s="81">
        <f t="shared" si="33"/>
        <v>0.99999992702301599</v>
      </c>
      <c r="O160" s="27">
        <f t="shared" si="34"/>
        <v>11959.28</v>
      </c>
      <c r="P160" s="81">
        <f t="shared" si="35"/>
        <v>1.000000188648563</v>
      </c>
      <c r="Q160" s="27">
        <f t="shared" si="36"/>
        <v>836.03</v>
      </c>
      <c r="R160" s="82">
        <f t="shared" si="37"/>
        <v>0.99999446064439468</v>
      </c>
    </row>
    <row r="161" spans="1:18" s="4" customFormat="1" ht="39" customHeight="1" x14ac:dyDescent="0.25">
      <c r="A161" s="189" t="s">
        <v>1143</v>
      </c>
      <c r="B161" s="103" t="s">
        <v>1144</v>
      </c>
      <c r="C161" s="119"/>
      <c r="D161" s="115" t="s">
        <v>181</v>
      </c>
      <c r="E161" s="198"/>
      <c r="F161" s="170">
        <v>25548.069198478021</v>
      </c>
      <c r="G161" s="27">
        <v>12541.658032038498</v>
      </c>
      <c r="H161" s="27">
        <v>12170.376535346404</v>
      </c>
      <c r="I161" s="29">
        <v>836.03463109311997</v>
      </c>
      <c r="J161" s="76"/>
      <c r="K161" s="28">
        <f t="shared" si="30"/>
        <v>25548.07</v>
      </c>
      <c r="L161" s="81">
        <f t="shared" si="31"/>
        <v>1.0000000313730941</v>
      </c>
      <c r="M161" s="27">
        <f t="shared" si="32"/>
        <v>12541.66</v>
      </c>
      <c r="N161" s="81">
        <f t="shared" si="33"/>
        <v>1.0000001569139818</v>
      </c>
      <c r="O161" s="27">
        <f t="shared" si="34"/>
        <v>12170.38</v>
      </c>
      <c r="P161" s="81">
        <f t="shared" si="35"/>
        <v>1.0000002846792444</v>
      </c>
      <c r="Q161" s="27">
        <f t="shared" si="36"/>
        <v>836.03</v>
      </c>
      <c r="R161" s="82">
        <f t="shared" si="37"/>
        <v>0.99999446064439468</v>
      </c>
    </row>
    <row r="162" spans="1:18" s="4" customFormat="1" ht="126.75" customHeight="1" x14ac:dyDescent="0.25">
      <c r="A162" s="189" t="s">
        <v>191</v>
      </c>
      <c r="B162" s="157" t="s">
        <v>1662</v>
      </c>
      <c r="C162" s="145" t="s">
        <v>1663</v>
      </c>
      <c r="D162" s="144"/>
      <c r="E162" s="199" t="s">
        <v>1664</v>
      </c>
      <c r="F162" s="170"/>
      <c r="G162" s="27"/>
      <c r="H162" s="27"/>
      <c r="I162" s="29"/>
      <c r="J162" s="76"/>
      <c r="K162" s="28"/>
      <c r="L162" s="81"/>
      <c r="M162" s="27"/>
      <c r="N162" s="81"/>
      <c r="O162" s="27"/>
      <c r="P162" s="81"/>
      <c r="Q162" s="27"/>
      <c r="R162" s="82"/>
    </row>
    <row r="163" spans="1:18" s="4" customFormat="1" ht="39" customHeight="1" x14ac:dyDescent="0.25">
      <c r="A163" s="189" t="s">
        <v>192</v>
      </c>
      <c r="B163" s="103" t="s">
        <v>1145</v>
      </c>
      <c r="C163" s="119"/>
      <c r="D163" s="115" t="s">
        <v>194</v>
      </c>
      <c r="E163" s="190"/>
      <c r="F163" s="170">
        <v>9454.5763187500052</v>
      </c>
      <c r="G163" s="27">
        <v>2493.4560000000001</v>
      </c>
      <c r="H163" s="27">
        <v>6463.5643187500036</v>
      </c>
      <c r="I163" s="29">
        <v>497.55600000000004</v>
      </c>
      <c r="J163" s="76"/>
      <c r="K163" s="28">
        <f t="shared" si="30"/>
        <v>9454.58</v>
      </c>
      <c r="L163" s="81">
        <f t="shared" si="31"/>
        <v>1.0000003893617091</v>
      </c>
      <c r="M163" s="27">
        <f t="shared" si="32"/>
        <v>2493.46</v>
      </c>
      <c r="N163" s="81">
        <f t="shared" si="33"/>
        <v>1.0000016041991517</v>
      </c>
      <c r="O163" s="27">
        <f t="shared" si="34"/>
        <v>6463.56</v>
      </c>
      <c r="P163" s="81">
        <f t="shared" si="35"/>
        <v>0.99999933183151113</v>
      </c>
      <c r="Q163" s="27">
        <f t="shared" si="36"/>
        <v>497.56</v>
      </c>
      <c r="R163" s="82">
        <f t="shared" si="37"/>
        <v>1.0000080392960791</v>
      </c>
    </row>
    <row r="164" spans="1:18" s="4" customFormat="1" ht="39" customHeight="1" x14ac:dyDescent="0.25">
      <c r="A164" s="189" t="s">
        <v>195</v>
      </c>
      <c r="B164" s="103" t="s">
        <v>1146</v>
      </c>
      <c r="C164" s="119"/>
      <c r="D164" s="115" t="s">
        <v>194</v>
      </c>
      <c r="E164" s="190"/>
      <c r="F164" s="170">
        <v>10653.348718750003</v>
      </c>
      <c r="G164" s="27">
        <v>3467.1899999999996</v>
      </c>
      <c r="H164" s="27">
        <v>6463.5643187500036</v>
      </c>
      <c r="I164" s="29">
        <v>722.59440000000006</v>
      </c>
      <c r="J164" s="76"/>
      <c r="K164" s="28">
        <f t="shared" si="30"/>
        <v>10653.34</v>
      </c>
      <c r="L164" s="81">
        <f t="shared" si="31"/>
        <v>0.99999918159536183</v>
      </c>
      <c r="M164" s="27">
        <f t="shared" si="32"/>
        <v>3467.19</v>
      </c>
      <c r="N164" s="81">
        <f t="shared" si="33"/>
        <v>1.0000000000000002</v>
      </c>
      <c r="O164" s="27">
        <f t="shared" si="34"/>
        <v>6463.56</v>
      </c>
      <c r="P164" s="81">
        <f t="shared" si="35"/>
        <v>0.99999933183151113</v>
      </c>
      <c r="Q164" s="27">
        <f t="shared" si="36"/>
        <v>722.59</v>
      </c>
      <c r="R164" s="82">
        <f t="shared" si="37"/>
        <v>0.9999939108301974</v>
      </c>
    </row>
    <row r="165" spans="1:18" s="4" customFormat="1" ht="39" customHeight="1" x14ac:dyDescent="0.25">
      <c r="A165" s="189" t="s">
        <v>197</v>
      </c>
      <c r="B165" s="103" t="s">
        <v>193</v>
      </c>
      <c r="C165" s="119"/>
      <c r="D165" s="115" t="s">
        <v>194</v>
      </c>
      <c r="E165" s="198"/>
      <c r="F165" s="170">
        <v>11627.070718750003</v>
      </c>
      <c r="G165" s="27">
        <v>4440.9120000000003</v>
      </c>
      <c r="H165" s="27">
        <v>6463.5643187500036</v>
      </c>
      <c r="I165" s="29">
        <v>722.59440000000006</v>
      </c>
      <c r="J165" s="76"/>
      <c r="K165" s="28">
        <f t="shared" si="30"/>
        <v>11627.060000000001</v>
      </c>
      <c r="L165" s="81">
        <f t="shared" si="31"/>
        <v>0.99999907812120004</v>
      </c>
      <c r="M165" s="27">
        <f t="shared" si="32"/>
        <v>4440.91</v>
      </c>
      <c r="N165" s="81">
        <f t="shared" si="33"/>
        <v>0.9999995496420554</v>
      </c>
      <c r="O165" s="27">
        <f t="shared" si="34"/>
        <v>6463.56</v>
      </c>
      <c r="P165" s="81">
        <f t="shared" si="35"/>
        <v>0.99999933183151113</v>
      </c>
      <c r="Q165" s="27">
        <f t="shared" si="36"/>
        <v>722.59</v>
      </c>
      <c r="R165" s="82">
        <f t="shared" si="37"/>
        <v>0.9999939108301974</v>
      </c>
    </row>
    <row r="166" spans="1:18" s="4" customFormat="1" ht="39" customHeight="1" x14ac:dyDescent="0.25">
      <c r="A166" s="189" t="s">
        <v>199</v>
      </c>
      <c r="B166" s="103" t="s">
        <v>1147</v>
      </c>
      <c r="C166" s="119"/>
      <c r="D166" s="115" t="s">
        <v>194</v>
      </c>
      <c r="E166" s="198"/>
      <c r="F166" s="170">
        <v>12605.250718750003</v>
      </c>
      <c r="G166" s="27">
        <v>5419.0920000000006</v>
      </c>
      <c r="H166" s="27">
        <v>6463.5643187500036</v>
      </c>
      <c r="I166" s="29">
        <v>722.59440000000006</v>
      </c>
      <c r="J166" s="76"/>
      <c r="K166" s="28">
        <f t="shared" si="30"/>
        <v>12605.240000000002</v>
      </c>
      <c r="L166" s="81">
        <f t="shared" si="31"/>
        <v>0.99999914965991232</v>
      </c>
      <c r="M166" s="27">
        <f t="shared" si="32"/>
        <v>5419.09</v>
      </c>
      <c r="N166" s="81">
        <f t="shared" si="33"/>
        <v>0.99999963093448119</v>
      </c>
      <c r="O166" s="27">
        <f t="shared" si="34"/>
        <v>6463.56</v>
      </c>
      <c r="P166" s="81">
        <f t="shared" si="35"/>
        <v>0.99999933183151113</v>
      </c>
      <c r="Q166" s="27">
        <f t="shared" si="36"/>
        <v>722.59</v>
      </c>
      <c r="R166" s="82">
        <f t="shared" si="37"/>
        <v>0.9999939108301974</v>
      </c>
    </row>
    <row r="167" spans="1:18" s="4" customFormat="1" ht="39" customHeight="1" x14ac:dyDescent="0.25">
      <c r="A167" s="189" t="s">
        <v>201</v>
      </c>
      <c r="B167" s="103" t="s">
        <v>196</v>
      </c>
      <c r="C167" s="119"/>
      <c r="D167" s="115" t="s">
        <v>194</v>
      </c>
      <c r="E167" s="198"/>
      <c r="F167" s="170">
        <v>14651.148718750004</v>
      </c>
      <c r="G167" s="27">
        <v>7464.99</v>
      </c>
      <c r="H167" s="27">
        <v>6463.5643187500036</v>
      </c>
      <c r="I167" s="29">
        <v>722.59440000000006</v>
      </c>
      <c r="J167" s="76"/>
      <c r="K167" s="28">
        <f t="shared" si="30"/>
        <v>14651.14</v>
      </c>
      <c r="L167" s="81">
        <f t="shared" si="31"/>
        <v>0.99999940491014239</v>
      </c>
      <c r="M167" s="27">
        <f t="shared" si="32"/>
        <v>7464.99</v>
      </c>
      <c r="N167" s="81">
        <f t="shared" si="33"/>
        <v>1</v>
      </c>
      <c r="O167" s="27">
        <f t="shared" si="34"/>
        <v>6463.56</v>
      </c>
      <c r="P167" s="81">
        <f t="shared" si="35"/>
        <v>0.99999933183151113</v>
      </c>
      <c r="Q167" s="27">
        <f t="shared" si="36"/>
        <v>722.59</v>
      </c>
      <c r="R167" s="82">
        <f t="shared" si="37"/>
        <v>0.9999939108301974</v>
      </c>
    </row>
    <row r="168" spans="1:18" s="4" customFormat="1" ht="39" customHeight="1" x14ac:dyDescent="0.25">
      <c r="A168" s="189" t="s">
        <v>1148</v>
      </c>
      <c r="B168" s="103" t="s">
        <v>1149</v>
      </c>
      <c r="C168" s="119"/>
      <c r="D168" s="115" t="s">
        <v>194</v>
      </c>
      <c r="E168" s="198"/>
      <c r="F168" s="170">
        <v>16836.223918750002</v>
      </c>
      <c r="G168" s="27">
        <v>9176.5740000000005</v>
      </c>
      <c r="H168" s="27">
        <v>6463.5643187500036</v>
      </c>
      <c r="I168" s="29">
        <v>1196.0856000000001</v>
      </c>
      <c r="J168" s="76"/>
      <c r="K168" s="28">
        <f t="shared" si="30"/>
        <v>16836.22</v>
      </c>
      <c r="L168" s="81">
        <f t="shared" si="31"/>
        <v>0.99999976724293882</v>
      </c>
      <c r="M168" s="27">
        <f t="shared" si="32"/>
        <v>9176.57</v>
      </c>
      <c r="N168" s="81">
        <f t="shared" si="33"/>
        <v>0.99999956410747615</v>
      </c>
      <c r="O168" s="27">
        <f t="shared" si="34"/>
        <v>6463.56</v>
      </c>
      <c r="P168" s="81">
        <f t="shared" si="35"/>
        <v>0.99999933183151113</v>
      </c>
      <c r="Q168" s="27">
        <f t="shared" si="36"/>
        <v>1196.0899999999999</v>
      </c>
      <c r="R168" s="82">
        <f t="shared" si="37"/>
        <v>1.0000036786664765</v>
      </c>
    </row>
    <row r="169" spans="1:18" s="4" customFormat="1" ht="39" customHeight="1" x14ac:dyDescent="0.25">
      <c r="A169" s="189" t="s">
        <v>1150</v>
      </c>
      <c r="B169" s="103" t="s">
        <v>198</v>
      </c>
      <c r="C169" s="119"/>
      <c r="D169" s="115" t="s">
        <v>194</v>
      </c>
      <c r="E169" s="198"/>
      <c r="F169" s="170">
        <v>21524.328662500004</v>
      </c>
      <c r="G169" s="27">
        <v>12866.856</v>
      </c>
      <c r="H169" s="27">
        <v>7461.3870625000036</v>
      </c>
      <c r="I169" s="29">
        <v>1196.0856000000001</v>
      </c>
      <c r="J169" s="76"/>
      <c r="K169" s="28">
        <f t="shared" si="30"/>
        <v>21524.34</v>
      </c>
      <c r="L169" s="81">
        <f t="shared" si="31"/>
        <v>1.0000005267295522</v>
      </c>
      <c r="M169" s="27">
        <f t="shared" si="32"/>
        <v>12866.86</v>
      </c>
      <c r="N169" s="81">
        <f t="shared" si="33"/>
        <v>1.0000003108762545</v>
      </c>
      <c r="O169" s="27">
        <f t="shared" si="34"/>
        <v>7461.39</v>
      </c>
      <c r="P169" s="81">
        <f t="shared" si="35"/>
        <v>1.0000003936935549</v>
      </c>
      <c r="Q169" s="27">
        <f t="shared" si="36"/>
        <v>1196.0899999999999</v>
      </c>
      <c r="R169" s="82">
        <f t="shared" si="37"/>
        <v>1.0000036786664765</v>
      </c>
    </row>
    <row r="170" spans="1:18" s="4" customFormat="1" ht="39" customHeight="1" x14ac:dyDescent="0.25">
      <c r="A170" s="189" t="s">
        <v>1151</v>
      </c>
      <c r="B170" s="103" t="s">
        <v>200</v>
      </c>
      <c r="C170" s="119"/>
      <c r="D170" s="115" t="s">
        <v>194</v>
      </c>
      <c r="E170" s="198"/>
      <c r="F170" s="170">
        <v>27487.924262500004</v>
      </c>
      <c r="G170" s="27">
        <v>18544.925999999999</v>
      </c>
      <c r="H170" s="27">
        <v>7461.3870625000036</v>
      </c>
      <c r="I170" s="29">
        <v>1481.6112000000003</v>
      </c>
      <c r="J170" s="76"/>
      <c r="K170" s="28">
        <f t="shared" si="30"/>
        <v>27487.93</v>
      </c>
      <c r="L170" s="81">
        <f t="shared" si="31"/>
        <v>1.0000002087280198</v>
      </c>
      <c r="M170" s="27">
        <f t="shared" si="32"/>
        <v>18544.93</v>
      </c>
      <c r="N170" s="81">
        <f t="shared" si="33"/>
        <v>1.0000002156924217</v>
      </c>
      <c r="O170" s="27">
        <f t="shared" si="34"/>
        <v>7461.39</v>
      </c>
      <c r="P170" s="81">
        <f t="shared" si="35"/>
        <v>1.0000003936935549</v>
      </c>
      <c r="Q170" s="27">
        <f t="shared" si="36"/>
        <v>1481.61</v>
      </c>
      <c r="R170" s="82">
        <f t="shared" si="37"/>
        <v>0.99999919007091709</v>
      </c>
    </row>
    <row r="171" spans="1:18" s="4" customFormat="1" ht="39" customHeight="1" x14ac:dyDescent="0.25">
      <c r="A171" s="189" t="s">
        <v>1152</v>
      </c>
      <c r="B171" s="103" t="s">
        <v>1153</v>
      </c>
      <c r="C171" s="119"/>
      <c r="D171" s="115" t="s">
        <v>194</v>
      </c>
      <c r="E171" s="198"/>
      <c r="F171" s="170">
        <v>28079.242262500004</v>
      </c>
      <c r="G171" s="27">
        <v>19136.243999999999</v>
      </c>
      <c r="H171" s="27">
        <v>7461.3870625000036</v>
      </c>
      <c r="I171" s="29">
        <v>1481.6112000000003</v>
      </c>
      <c r="J171" s="76"/>
      <c r="K171" s="28">
        <f t="shared" si="30"/>
        <v>28079.24</v>
      </c>
      <c r="L171" s="81">
        <f t="shared" si="31"/>
        <v>0.99999991942446376</v>
      </c>
      <c r="M171" s="27">
        <f t="shared" si="32"/>
        <v>19136.240000000002</v>
      </c>
      <c r="N171" s="81">
        <f t="shared" si="33"/>
        <v>0.99999979097256508</v>
      </c>
      <c r="O171" s="27">
        <f t="shared" si="34"/>
        <v>7461.39</v>
      </c>
      <c r="P171" s="81">
        <f t="shared" si="35"/>
        <v>1.0000003936935549</v>
      </c>
      <c r="Q171" s="27">
        <f t="shared" si="36"/>
        <v>1481.61</v>
      </c>
      <c r="R171" s="82">
        <f t="shared" si="37"/>
        <v>0.99999919007091709</v>
      </c>
    </row>
    <row r="172" spans="1:18" s="4" customFormat="1" ht="39" customHeight="1" x14ac:dyDescent="0.25">
      <c r="A172" s="189" t="s">
        <v>1154</v>
      </c>
      <c r="B172" s="103" t="s">
        <v>1155</v>
      </c>
      <c r="C172" s="119"/>
      <c r="D172" s="115" t="s">
        <v>194</v>
      </c>
      <c r="E172" s="198"/>
      <c r="F172" s="170">
        <v>42596.586343750008</v>
      </c>
      <c r="G172" s="27">
        <v>31073.046000000002</v>
      </c>
      <c r="H172" s="27">
        <v>10041.929143750003</v>
      </c>
      <c r="I172" s="29">
        <v>1481.6112000000003</v>
      </c>
      <c r="J172" s="76"/>
      <c r="K172" s="28">
        <f t="shared" si="30"/>
        <v>42596.59</v>
      </c>
      <c r="L172" s="81">
        <f t="shared" si="31"/>
        <v>1.0000000858343427</v>
      </c>
      <c r="M172" s="27">
        <f t="shared" si="32"/>
        <v>31073.05</v>
      </c>
      <c r="N172" s="81">
        <f t="shared" si="33"/>
        <v>1.0000001287289311</v>
      </c>
      <c r="O172" s="27">
        <f t="shared" si="34"/>
        <v>10041.93</v>
      </c>
      <c r="P172" s="81">
        <f t="shared" si="35"/>
        <v>1.0000000852674804</v>
      </c>
      <c r="Q172" s="27">
        <f t="shared" si="36"/>
        <v>1481.61</v>
      </c>
      <c r="R172" s="82">
        <f t="shared" si="37"/>
        <v>0.99999919007091709</v>
      </c>
    </row>
    <row r="173" spans="1:18" s="4" customFormat="1" ht="39" customHeight="1" x14ac:dyDescent="0.25">
      <c r="A173" s="189" t="s">
        <v>1156</v>
      </c>
      <c r="B173" s="103" t="s">
        <v>1157</v>
      </c>
      <c r="C173" s="119"/>
      <c r="D173" s="115" t="s">
        <v>194</v>
      </c>
      <c r="E173" s="198"/>
      <c r="F173" s="170">
        <v>43795.743943750007</v>
      </c>
      <c r="G173" s="27">
        <v>31365.546000000002</v>
      </c>
      <c r="H173" s="27">
        <v>10041.929143750003</v>
      </c>
      <c r="I173" s="29">
        <v>2388.2688000000003</v>
      </c>
      <c r="J173" s="76"/>
      <c r="K173" s="28">
        <f t="shared" si="30"/>
        <v>43795.749999999993</v>
      </c>
      <c r="L173" s="81">
        <f t="shared" si="31"/>
        <v>1.0000001382839847</v>
      </c>
      <c r="M173" s="27">
        <f t="shared" si="32"/>
        <v>31365.55</v>
      </c>
      <c r="N173" s="81">
        <f t="shared" si="33"/>
        <v>1.0000001275284669</v>
      </c>
      <c r="O173" s="27">
        <f t="shared" si="34"/>
        <v>10041.93</v>
      </c>
      <c r="P173" s="81">
        <f t="shared" si="35"/>
        <v>1.0000000852674804</v>
      </c>
      <c r="Q173" s="27">
        <f t="shared" si="36"/>
        <v>2388.27</v>
      </c>
      <c r="R173" s="82">
        <f t="shared" si="37"/>
        <v>1.0000005024560048</v>
      </c>
    </row>
    <row r="174" spans="1:18" s="4" customFormat="1" ht="93.75" customHeight="1" x14ac:dyDescent="0.25">
      <c r="A174" s="180" t="s">
        <v>1158</v>
      </c>
      <c r="B174" s="103" t="s">
        <v>1286</v>
      </c>
      <c r="C174" s="119" t="s">
        <v>1287</v>
      </c>
      <c r="D174" s="115" t="s">
        <v>194</v>
      </c>
      <c r="E174" s="198" t="s">
        <v>1665</v>
      </c>
      <c r="F174" s="170">
        <v>3467.1899999999996</v>
      </c>
      <c r="G174" s="27">
        <v>3467.1899999999996</v>
      </c>
      <c r="H174" s="27">
        <v>0</v>
      </c>
      <c r="I174" s="29">
        <v>0</v>
      </c>
      <c r="J174" s="76"/>
      <c r="K174" s="28">
        <f t="shared" si="30"/>
        <v>3467.19</v>
      </c>
      <c r="L174" s="81">
        <f t="shared" si="31"/>
        <v>1.0000000000000002</v>
      </c>
      <c r="M174" s="27">
        <f t="shared" si="32"/>
        <v>3467.19</v>
      </c>
      <c r="N174" s="81">
        <f t="shared" si="33"/>
        <v>1.0000000000000002</v>
      </c>
      <c r="O174" s="27">
        <f t="shared" si="34"/>
        <v>0</v>
      </c>
      <c r="P174" s="81" t="e">
        <f t="shared" si="35"/>
        <v>#DIV/0!</v>
      </c>
      <c r="Q174" s="27">
        <f t="shared" si="36"/>
        <v>0</v>
      </c>
      <c r="R174" s="82" t="e">
        <f t="shared" si="37"/>
        <v>#DIV/0!</v>
      </c>
    </row>
    <row r="175" spans="1:18" s="4" customFormat="1" ht="72" customHeight="1" x14ac:dyDescent="0.25">
      <c r="A175" s="180" t="s">
        <v>1159</v>
      </c>
      <c r="B175" s="103" t="s">
        <v>1160</v>
      </c>
      <c r="C175" s="119" t="s">
        <v>1161</v>
      </c>
      <c r="D175" s="115" t="s">
        <v>1162</v>
      </c>
      <c r="E175" s="198" t="s">
        <v>1666</v>
      </c>
      <c r="F175" s="170">
        <v>117.6648</v>
      </c>
      <c r="G175" s="27">
        <v>106.968</v>
      </c>
      <c r="H175" s="27">
        <v>0</v>
      </c>
      <c r="I175" s="29">
        <v>10.6968</v>
      </c>
      <c r="J175" s="76"/>
      <c r="K175" s="28">
        <f t="shared" si="30"/>
        <v>117.67</v>
      </c>
      <c r="L175" s="81">
        <f t="shared" si="31"/>
        <v>1.000044193335645</v>
      </c>
      <c r="M175" s="27">
        <f t="shared" si="32"/>
        <v>106.97</v>
      </c>
      <c r="N175" s="81">
        <f t="shared" si="33"/>
        <v>1.0000186971804652</v>
      </c>
      <c r="O175" s="27">
        <f t="shared" si="34"/>
        <v>0</v>
      </c>
      <c r="P175" s="81" t="e">
        <f t="shared" si="35"/>
        <v>#DIV/0!</v>
      </c>
      <c r="Q175" s="27">
        <f t="shared" si="36"/>
        <v>10.7</v>
      </c>
      <c r="R175" s="82">
        <f t="shared" si="37"/>
        <v>1.0002991548874429</v>
      </c>
    </row>
    <row r="176" spans="1:18" s="4" customFormat="1" ht="72" customHeight="1" x14ac:dyDescent="0.25">
      <c r="A176" s="180" t="s">
        <v>1163</v>
      </c>
      <c r="B176" s="103" t="s">
        <v>1667</v>
      </c>
      <c r="C176" s="119" t="s">
        <v>1164</v>
      </c>
      <c r="D176" s="85" t="s">
        <v>1165</v>
      </c>
      <c r="E176" s="198" t="s">
        <v>1668</v>
      </c>
      <c r="F176" s="170">
        <v>35556.572639999999</v>
      </c>
      <c r="G176" s="27">
        <v>12992.051039999998</v>
      </c>
      <c r="H176" s="27">
        <v>22564.521600000004</v>
      </c>
      <c r="I176" s="29">
        <v>0</v>
      </c>
      <c r="J176" s="76"/>
      <c r="K176" s="28">
        <f t="shared" si="30"/>
        <v>35556.57</v>
      </c>
      <c r="L176" s="81">
        <f t="shared" si="31"/>
        <v>0.99999992575212393</v>
      </c>
      <c r="M176" s="27">
        <f t="shared" si="32"/>
        <v>12992.05</v>
      </c>
      <c r="N176" s="81">
        <f t="shared" si="33"/>
        <v>0.99999991995105342</v>
      </c>
      <c r="O176" s="27">
        <f t="shared" si="34"/>
        <v>22564.52</v>
      </c>
      <c r="P176" s="81">
        <f t="shared" si="35"/>
        <v>0.99999992909222579</v>
      </c>
      <c r="Q176" s="27">
        <f t="shared" si="36"/>
        <v>0</v>
      </c>
      <c r="R176" s="82" t="e">
        <f t="shared" si="37"/>
        <v>#DIV/0!</v>
      </c>
    </row>
    <row r="177" spans="1:18" s="4" customFormat="1" ht="72" customHeight="1" x14ac:dyDescent="0.25">
      <c r="A177" s="180" t="s">
        <v>1166</v>
      </c>
      <c r="B177" s="103" t="s">
        <v>1167</v>
      </c>
      <c r="C177" s="119" t="s">
        <v>1288</v>
      </c>
      <c r="D177" s="115" t="s">
        <v>476</v>
      </c>
      <c r="E177" s="198" t="s">
        <v>1669</v>
      </c>
      <c r="F177" s="170">
        <v>7287.693666666667</v>
      </c>
      <c r="G177" s="27">
        <v>564.56999999999994</v>
      </c>
      <c r="H177" s="27">
        <v>6666.666666666667</v>
      </c>
      <c r="I177" s="29">
        <v>56.457000000000008</v>
      </c>
      <c r="J177" s="76"/>
      <c r="K177" s="28">
        <f t="shared" si="30"/>
        <v>7287.7</v>
      </c>
      <c r="L177" s="81">
        <f t="shared" si="31"/>
        <v>1.0000008690449438</v>
      </c>
      <c r="M177" s="27">
        <f t="shared" si="32"/>
        <v>564.57000000000005</v>
      </c>
      <c r="N177" s="81">
        <f t="shared" si="33"/>
        <v>1.0000000000000002</v>
      </c>
      <c r="O177" s="27">
        <f t="shared" si="34"/>
        <v>6666.67</v>
      </c>
      <c r="P177" s="81">
        <f t="shared" si="35"/>
        <v>1.0000005000000001</v>
      </c>
      <c r="Q177" s="27">
        <f t="shared" si="36"/>
        <v>56.46</v>
      </c>
      <c r="R177" s="82">
        <f t="shared" si="37"/>
        <v>1.0000531377862798</v>
      </c>
    </row>
    <row r="178" spans="1:18" s="4" customFormat="1" ht="229.5" customHeight="1" x14ac:dyDescent="0.25">
      <c r="A178" s="200" t="s">
        <v>202</v>
      </c>
      <c r="B178" s="103" t="s">
        <v>1289</v>
      </c>
      <c r="C178" s="127" t="s">
        <v>1545</v>
      </c>
      <c r="D178" s="115"/>
      <c r="E178" s="190" t="s">
        <v>1670</v>
      </c>
      <c r="F178" s="170"/>
      <c r="G178" s="27"/>
      <c r="H178" s="27"/>
      <c r="I178" s="29"/>
      <c r="J178" s="76"/>
      <c r="K178" s="28"/>
      <c r="L178" s="81"/>
      <c r="M178" s="27"/>
      <c r="N178" s="81"/>
      <c r="O178" s="27"/>
      <c r="P178" s="81"/>
      <c r="Q178" s="27"/>
      <c r="R178" s="82"/>
    </row>
    <row r="179" spans="1:18" s="4" customFormat="1" ht="39" customHeight="1" x14ac:dyDescent="0.25">
      <c r="A179" s="189" t="s">
        <v>203</v>
      </c>
      <c r="B179" s="103" t="s">
        <v>204</v>
      </c>
      <c r="C179" s="119"/>
      <c r="D179" s="115" t="s">
        <v>1655</v>
      </c>
      <c r="E179" s="178"/>
      <c r="F179" s="170">
        <v>226856.7248953841</v>
      </c>
      <c r="G179" s="27">
        <v>111267.16703570688</v>
      </c>
      <c r="H179" s="27">
        <v>81475.885622250004</v>
      </c>
      <c r="I179" s="29">
        <v>34113.672237427199</v>
      </c>
      <c r="J179" s="76"/>
      <c r="K179" s="28">
        <f t="shared" si="30"/>
        <v>226856.72999999998</v>
      </c>
      <c r="L179" s="81">
        <f t="shared" si="31"/>
        <v>1.0000000225014969</v>
      </c>
      <c r="M179" s="27">
        <f t="shared" si="32"/>
        <v>111267.17</v>
      </c>
      <c r="N179" s="81">
        <f t="shared" si="33"/>
        <v>1.0000000266412203</v>
      </c>
      <c r="O179" s="27">
        <f t="shared" si="34"/>
        <v>81475.89</v>
      </c>
      <c r="P179" s="81">
        <f t="shared" si="35"/>
        <v>1.0000000537306217</v>
      </c>
      <c r="Q179" s="27">
        <f t="shared" si="36"/>
        <v>34113.67</v>
      </c>
      <c r="R179" s="82">
        <f t="shared" si="37"/>
        <v>0.99999993441259605</v>
      </c>
    </row>
    <row r="180" spans="1:18" s="4" customFormat="1" ht="39" customHeight="1" x14ac:dyDescent="0.25">
      <c r="A180" s="189" t="s">
        <v>205</v>
      </c>
      <c r="B180" s="103" t="s">
        <v>206</v>
      </c>
      <c r="C180" s="119"/>
      <c r="D180" s="115" t="s">
        <v>1655</v>
      </c>
      <c r="E180" s="178"/>
      <c r="F180" s="170">
        <v>287192.19628430798</v>
      </c>
      <c r="G180" s="27">
        <v>126187.16043738113</v>
      </c>
      <c r="H180" s="27">
        <v>126891.36360949965</v>
      </c>
      <c r="I180" s="29">
        <v>34113.672237427199</v>
      </c>
      <c r="J180" s="76"/>
      <c r="K180" s="28">
        <f t="shared" si="30"/>
        <v>287192.19</v>
      </c>
      <c r="L180" s="81">
        <f t="shared" si="31"/>
        <v>0.99999997811811026</v>
      </c>
      <c r="M180" s="27">
        <f t="shared" si="32"/>
        <v>126187.16</v>
      </c>
      <c r="N180" s="81">
        <f t="shared" si="33"/>
        <v>0.99999999653386984</v>
      </c>
      <c r="O180" s="27">
        <f t="shared" si="34"/>
        <v>126891.36</v>
      </c>
      <c r="P180" s="81">
        <f t="shared" si="35"/>
        <v>0.99999997155441045</v>
      </c>
      <c r="Q180" s="27">
        <f t="shared" si="36"/>
        <v>34113.67</v>
      </c>
      <c r="R180" s="82">
        <f t="shared" si="37"/>
        <v>0.99999993441259605</v>
      </c>
    </row>
    <row r="181" spans="1:18" s="4" customFormat="1" ht="39" customHeight="1" x14ac:dyDescent="0.25">
      <c r="A181" s="189" t="s">
        <v>207</v>
      </c>
      <c r="B181" s="103" t="s">
        <v>208</v>
      </c>
      <c r="C181" s="119"/>
      <c r="D181" s="115" t="s">
        <v>1655</v>
      </c>
      <c r="E181" s="178"/>
      <c r="F181" s="170">
        <v>373639.56430131645</v>
      </c>
      <c r="G181" s="27">
        <v>141107.14359013888</v>
      </c>
      <c r="H181" s="27">
        <v>198418.74847375037</v>
      </c>
      <c r="I181" s="29">
        <v>34113.672237427199</v>
      </c>
      <c r="J181" s="76"/>
      <c r="K181" s="28">
        <f t="shared" si="30"/>
        <v>373639.56</v>
      </c>
      <c r="L181" s="81">
        <f t="shared" si="31"/>
        <v>0.99999998848805949</v>
      </c>
      <c r="M181" s="27">
        <f t="shared" si="32"/>
        <v>141107.14000000001</v>
      </c>
      <c r="N181" s="81">
        <f t="shared" si="33"/>
        <v>0.99999997455735568</v>
      </c>
      <c r="O181" s="27">
        <f t="shared" si="34"/>
        <v>198418.75</v>
      </c>
      <c r="P181" s="81">
        <f t="shared" si="35"/>
        <v>1.0000000076920637</v>
      </c>
      <c r="Q181" s="27">
        <f t="shared" si="36"/>
        <v>34113.67</v>
      </c>
      <c r="R181" s="82">
        <f t="shared" si="37"/>
        <v>0.99999993441259605</v>
      </c>
    </row>
    <row r="182" spans="1:18" s="4" customFormat="1" ht="39" customHeight="1" x14ac:dyDescent="0.25">
      <c r="A182" s="189" t="s">
        <v>209</v>
      </c>
      <c r="B182" s="103" t="s">
        <v>210</v>
      </c>
      <c r="C182" s="124"/>
      <c r="D182" s="115" t="s">
        <v>1655</v>
      </c>
      <c r="E182" s="178"/>
      <c r="F182" s="170">
        <v>462244.71326399839</v>
      </c>
      <c r="G182" s="27">
        <v>170947.12014457086</v>
      </c>
      <c r="H182" s="27">
        <v>257183.92088200036</v>
      </c>
      <c r="I182" s="29">
        <v>34113.672237427199</v>
      </c>
      <c r="J182" s="76"/>
      <c r="K182" s="28">
        <f t="shared" si="30"/>
        <v>462244.71</v>
      </c>
      <c r="L182" s="81">
        <f t="shared" si="31"/>
        <v>0.9999999929388087</v>
      </c>
      <c r="M182" s="27">
        <f t="shared" si="32"/>
        <v>170947.12</v>
      </c>
      <c r="N182" s="81">
        <f t="shared" si="33"/>
        <v>0.99999999915429483</v>
      </c>
      <c r="O182" s="27">
        <f t="shared" si="34"/>
        <v>257183.92</v>
      </c>
      <c r="P182" s="81">
        <f t="shared" si="35"/>
        <v>0.99999999657054628</v>
      </c>
      <c r="Q182" s="27">
        <f t="shared" si="36"/>
        <v>34113.67</v>
      </c>
      <c r="R182" s="82">
        <f t="shared" si="37"/>
        <v>0.99999993441259605</v>
      </c>
    </row>
    <row r="183" spans="1:18" s="4" customFormat="1" ht="39" customHeight="1" x14ac:dyDescent="0.25">
      <c r="A183" s="189" t="s">
        <v>211</v>
      </c>
      <c r="B183" s="103" t="s">
        <v>212</v>
      </c>
      <c r="C183" s="124"/>
      <c r="D183" s="115" t="s">
        <v>1655</v>
      </c>
      <c r="E183" s="178"/>
      <c r="F183" s="170">
        <v>721478.21162027959</v>
      </c>
      <c r="G183" s="27">
        <v>214137.27381235201</v>
      </c>
      <c r="H183" s="27">
        <v>473227.2655705004</v>
      </c>
      <c r="I183" s="29">
        <v>34113.672237427199</v>
      </c>
      <c r="J183" s="76"/>
      <c r="K183" s="28">
        <f t="shared" si="30"/>
        <v>721478.21000000008</v>
      </c>
      <c r="L183" s="81">
        <f t="shared" si="31"/>
        <v>0.99999999775422255</v>
      </c>
      <c r="M183" s="27">
        <f t="shared" si="32"/>
        <v>214137.27</v>
      </c>
      <c r="N183" s="81">
        <f t="shared" si="33"/>
        <v>0.99999998219669117</v>
      </c>
      <c r="O183" s="27">
        <f t="shared" si="34"/>
        <v>473227.27</v>
      </c>
      <c r="P183" s="81">
        <f t="shared" si="35"/>
        <v>1.0000000093601953</v>
      </c>
      <c r="Q183" s="27">
        <f t="shared" si="36"/>
        <v>34113.67</v>
      </c>
      <c r="R183" s="82">
        <f t="shared" si="37"/>
        <v>0.99999993441259605</v>
      </c>
    </row>
    <row r="184" spans="1:18" s="4" customFormat="1" ht="39" customHeight="1" x14ac:dyDescent="0.25">
      <c r="A184" s="189" t="s">
        <v>213</v>
      </c>
      <c r="B184" s="103" t="s">
        <v>214</v>
      </c>
      <c r="C184" s="124"/>
      <c r="D184" s="115" t="s">
        <v>1655</v>
      </c>
      <c r="E184" s="178"/>
      <c r="F184" s="170">
        <v>1320484.2464554177</v>
      </c>
      <c r="G184" s="27">
        <v>409151.91427799041</v>
      </c>
      <c r="H184" s="27">
        <v>877218.65994000004</v>
      </c>
      <c r="I184" s="29">
        <v>34113.672237427199</v>
      </c>
      <c r="J184" s="76"/>
      <c r="K184" s="28">
        <f t="shared" si="30"/>
        <v>1320484.24</v>
      </c>
      <c r="L184" s="81">
        <f t="shared" si="31"/>
        <v>0.99999999511132542</v>
      </c>
      <c r="M184" s="27">
        <f t="shared" si="32"/>
        <v>409151.91</v>
      </c>
      <c r="N184" s="81">
        <f t="shared" si="33"/>
        <v>0.99999998954424929</v>
      </c>
      <c r="O184" s="27">
        <f t="shared" si="34"/>
        <v>877218.66</v>
      </c>
      <c r="P184" s="81">
        <f t="shared" si="35"/>
        <v>1.000000000068398</v>
      </c>
      <c r="Q184" s="27">
        <f t="shared" si="36"/>
        <v>34113.67</v>
      </c>
      <c r="R184" s="82">
        <f t="shared" si="37"/>
        <v>0.99999993441259605</v>
      </c>
    </row>
    <row r="185" spans="1:18" s="4" customFormat="1" ht="39" customHeight="1" x14ac:dyDescent="0.25">
      <c r="A185" s="189" t="s">
        <v>215</v>
      </c>
      <c r="B185" s="103" t="s">
        <v>216</v>
      </c>
      <c r="C185" s="124"/>
      <c r="D185" s="115" t="s">
        <v>1655</v>
      </c>
      <c r="E185" s="178"/>
      <c r="F185" s="170">
        <v>1913324.0983504995</v>
      </c>
      <c r="G185" s="27">
        <v>606759.34613257216</v>
      </c>
      <c r="H185" s="27">
        <v>1272451.0799805</v>
      </c>
      <c r="I185" s="29">
        <v>34113.672237427199</v>
      </c>
      <c r="J185" s="76"/>
      <c r="K185" s="28">
        <f t="shared" si="30"/>
        <v>1913324.1</v>
      </c>
      <c r="L185" s="81">
        <f t="shared" si="31"/>
        <v>1.0000000008621124</v>
      </c>
      <c r="M185" s="27">
        <f t="shared" si="32"/>
        <v>606759.35</v>
      </c>
      <c r="N185" s="81">
        <f t="shared" si="33"/>
        <v>1.0000000063739072</v>
      </c>
      <c r="O185" s="27">
        <f t="shared" si="34"/>
        <v>1272451.08</v>
      </c>
      <c r="P185" s="81">
        <f t="shared" si="35"/>
        <v>1.0000000000153249</v>
      </c>
      <c r="Q185" s="27">
        <f t="shared" si="36"/>
        <v>34113.67</v>
      </c>
      <c r="R185" s="82">
        <f t="shared" si="37"/>
        <v>0.99999993441259605</v>
      </c>
    </row>
    <row r="186" spans="1:18" s="4" customFormat="1" ht="39" customHeight="1" x14ac:dyDescent="0.25">
      <c r="A186" s="189" t="s">
        <v>217</v>
      </c>
      <c r="B186" s="103" t="s">
        <v>218</v>
      </c>
      <c r="C186" s="119"/>
      <c r="D186" s="115" t="s">
        <v>1655</v>
      </c>
      <c r="E186" s="178"/>
      <c r="F186" s="170">
        <v>2427788.8412512839</v>
      </c>
      <c r="G186" s="27">
        <v>720456.57226135302</v>
      </c>
      <c r="H186" s="27">
        <v>1673218.5967525037</v>
      </c>
      <c r="I186" s="29">
        <v>34113.672237427199</v>
      </c>
      <c r="J186" s="76"/>
      <c r="K186" s="28">
        <f t="shared" si="30"/>
        <v>2427788.84</v>
      </c>
      <c r="L186" s="81">
        <f t="shared" si="31"/>
        <v>0.99999999948459928</v>
      </c>
      <c r="M186" s="27">
        <f t="shared" si="32"/>
        <v>720456.57</v>
      </c>
      <c r="N186" s="81">
        <f t="shared" si="33"/>
        <v>0.99999999686122221</v>
      </c>
      <c r="O186" s="27">
        <f t="shared" si="34"/>
        <v>1673218.6</v>
      </c>
      <c r="P186" s="81">
        <f t="shared" si="35"/>
        <v>1.0000000019408679</v>
      </c>
      <c r="Q186" s="27">
        <f t="shared" si="36"/>
        <v>34113.67</v>
      </c>
      <c r="R186" s="82">
        <f t="shared" si="37"/>
        <v>0.99999993441259605</v>
      </c>
    </row>
    <row r="187" spans="1:18" s="4" customFormat="1" ht="39" customHeight="1" x14ac:dyDescent="0.25">
      <c r="A187" s="189" t="s">
        <v>219</v>
      </c>
      <c r="B187" s="103" t="s">
        <v>220</v>
      </c>
      <c r="C187" s="119"/>
      <c r="D187" s="115" t="s">
        <v>1655</v>
      </c>
      <c r="E187" s="178"/>
      <c r="F187" s="170">
        <v>3678313.7339871055</v>
      </c>
      <c r="G187" s="27">
        <v>843896.76685918216</v>
      </c>
      <c r="H187" s="27">
        <v>2800303.2948904964</v>
      </c>
      <c r="I187" s="29">
        <v>34113.672237427199</v>
      </c>
      <c r="J187" s="76"/>
      <c r="K187" s="28">
        <f t="shared" si="30"/>
        <v>3678313.73</v>
      </c>
      <c r="L187" s="81">
        <f t="shared" si="31"/>
        <v>0.99999999891605074</v>
      </c>
      <c r="M187" s="27">
        <f t="shared" si="32"/>
        <v>843896.77</v>
      </c>
      <c r="N187" s="81">
        <f t="shared" si="33"/>
        <v>1.0000000037218033</v>
      </c>
      <c r="O187" s="27">
        <f t="shared" si="34"/>
        <v>2800303.29</v>
      </c>
      <c r="P187" s="81">
        <f t="shared" si="35"/>
        <v>0.99999999825358332</v>
      </c>
      <c r="Q187" s="27">
        <f t="shared" si="36"/>
        <v>34113.67</v>
      </c>
      <c r="R187" s="82">
        <f t="shared" si="37"/>
        <v>0.99999993441259605</v>
      </c>
    </row>
    <row r="188" spans="1:18" s="4" customFormat="1" ht="39" customHeight="1" x14ac:dyDescent="0.25">
      <c r="A188" s="189" t="s">
        <v>221</v>
      </c>
      <c r="B188" s="103" t="s">
        <v>222</v>
      </c>
      <c r="C188" s="119"/>
      <c r="D188" s="115" t="s">
        <v>1655</v>
      </c>
      <c r="E188" s="178"/>
      <c r="F188" s="170">
        <v>246595.41175488412</v>
      </c>
      <c r="G188" s="27">
        <v>111267.16703570688</v>
      </c>
      <c r="H188" s="27">
        <v>101214.57248175002</v>
      </c>
      <c r="I188" s="29">
        <v>34113.672237427199</v>
      </c>
      <c r="J188" s="76"/>
      <c r="K188" s="28">
        <f t="shared" si="30"/>
        <v>246595.40999999997</v>
      </c>
      <c r="L188" s="81">
        <f t="shared" si="31"/>
        <v>0.99999999288354913</v>
      </c>
      <c r="M188" s="27">
        <f t="shared" si="32"/>
        <v>111267.17</v>
      </c>
      <c r="N188" s="81">
        <f t="shared" si="33"/>
        <v>1.0000000266412203</v>
      </c>
      <c r="O188" s="27">
        <f t="shared" si="34"/>
        <v>101214.57</v>
      </c>
      <c r="P188" s="81">
        <f t="shared" si="35"/>
        <v>0.99999997548030928</v>
      </c>
      <c r="Q188" s="27">
        <f t="shared" si="36"/>
        <v>34113.67</v>
      </c>
      <c r="R188" s="82">
        <f t="shared" si="37"/>
        <v>0.99999993441259605</v>
      </c>
    </row>
    <row r="189" spans="1:18" s="4" customFormat="1" ht="39" customHeight="1" x14ac:dyDescent="0.25">
      <c r="A189" s="189" t="s">
        <v>223</v>
      </c>
      <c r="B189" s="103" t="s">
        <v>224</v>
      </c>
      <c r="C189" s="119"/>
      <c r="D189" s="115" t="s">
        <v>1655</v>
      </c>
      <c r="E189" s="178"/>
      <c r="F189" s="170">
        <v>326768.52076430799</v>
      </c>
      <c r="G189" s="27">
        <v>126187.16043738113</v>
      </c>
      <c r="H189" s="27">
        <v>166467.68808949966</v>
      </c>
      <c r="I189" s="29">
        <v>34113.672237427199</v>
      </c>
      <c r="J189" s="76"/>
      <c r="K189" s="28">
        <f t="shared" si="30"/>
        <v>326768.51999999996</v>
      </c>
      <c r="L189" s="81">
        <f t="shared" si="31"/>
        <v>0.99999999766101078</v>
      </c>
      <c r="M189" s="27">
        <f t="shared" si="32"/>
        <v>126187.16</v>
      </c>
      <c r="N189" s="81">
        <f t="shared" si="33"/>
        <v>0.99999999653386984</v>
      </c>
      <c r="O189" s="27">
        <f t="shared" si="34"/>
        <v>166467.69</v>
      </c>
      <c r="P189" s="81">
        <f t="shared" si="35"/>
        <v>1.0000000114767038</v>
      </c>
      <c r="Q189" s="27">
        <f t="shared" si="36"/>
        <v>34113.67</v>
      </c>
      <c r="R189" s="82">
        <f t="shared" si="37"/>
        <v>0.99999993441259605</v>
      </c>
    </row>
    <row r="190" spans="1:18" s="4" customFormat="1" ht="39" customHeight="1" x14ac:dyDescent="0.25">
      <c r="A190" s="189" t="s">
        <v>225</v>
      </c>
      <c r="B190" s="103" t="s">
        <v>226</v>
      </c>
      <c r="C190" s="119"/>
      <c r="D190" s="115" t="s">
        <v>1655</v>
      </c>
      <c r="E190" s="178"/>
      <c r="F190" s="170">
        <v>407715.93783531646</v>
      </c>
      <c r="G190" s="27">
        <v>141107.14359013888</v>
      </c>
      <c r="H190" s="27">
        <v>232495.12200775038</v>
      </c>
      <c r="I190" s="29">
        <v>34113.672237427199</v>
      </c>
      <c r="J190" s="76"/>
      <c r="K190" s="28">
        <f t="shared" si="30"/>
        <v>407715.93</v>
      </c>
      <c r="L190" s="81">
        <f t="shared" si="31"/>
        <v>0.99999998078241303</v>
      </c>
      <c r="M190" s="27">
        <f t="shared" si="32"/>
        <v>141107.14000000001</v>
      </c>
      <c r="N190" s="81">
        <f t="shared" si="33"/>
        <v>0.99999997455735568</v>
      </c>
      <c r="O190" s="27">
        <f t="shared" si="34"/>
        <v>232495.12</v>
      </c>
      <c r="P190" s="81">
        <f t="shared" si="35"/>
        <v>0.99999999136433326</v>
      </c>
      <c r="Q190" s="27">
        <f t="shared" si="36"/>
        <v>34113.67</v>
      </c>
      <c r="R190" s="82">
        <f t="shared" si="37"/>
        <v>0.99999993441259605</v>
      </c>
    </row>
    <row r="191" spans="1:18" s="4" customFormat="1" ht="39" customHeight="1" x14ac:dyDescent="0.25">
      <c r="A191" s="189" t="s">
        <v>227</v>
      </c>
      <c r="B191" s="103" t="s">
        <v>228</v>
      </c>
      <c r="C191" s="119"/>
      <c r="D191" s="115" t="s">
        <v>1655</v>
      </c>
      <c r="E191" s="178"/>
      <c r="F191" s="170">
        <v>565636.06121374806</v>
      </c>
      <c r="G191" s="27">
        <v>170947.12014457086</v>
      </c>
      <c r="H191" s="27">
        <v>360575.26883175003</v>
      </c>
      <c r="I191" s="29">
        <v>34113.672237427199</v>
      </c>
      <c r="J191" s="76"/>
      <c r="K191" s="28">
        <f t="shared" si="30"/>
        <v>565636.06000000006</v>
      </c>
      <c r="L191" s="81">
        <f t="shared" si="31"/>
        <v>0.99999999785418914</v>
      </c>
      <c r="M191" s="27">
        <f t="shared" si="32"/>
        <v>170947.12</v>
      </c>
      <c r="N191" s="81">
        <f t="shared" si="33"/>
        <v>0.99999999915429483</v>
      </c>
      <c r="O191" s="27">
        <f t="shared" si="34"/>
        <v>360575.27</v>
      </c>
      <c r="P191" s="81">
        <f t="shared" si="35"/>
        <v>1.0000000032399614</v>
      </c>
      <c r="Q191" s="27">
        <f t="shared" si="36"/>
        <v>34113.67</v>
      </c>
      <c r="R191" s="82">
        <f t="shared" si="37"/>
        <v>0.99999993441259605</v>
      </c>
    </row>
    <row r="192" spans="1:18" s="4" customFormat="1" ht="39" customHeight="1" x14ac:dyDescent="0.25">
      <c r="A192" s="189" t="s">
        <v>229</v>
      </c>
      <c r="B192" s="103" t="s">
        <v>230</v>
      </c>
      <c r="C192" s="119"/>
      <c r="D192" s="115" t="s">
        <v>1655</v>
      </c>
      <c r="E192" s="178"/>
      <c r="F192" s="170">
        <v>914412.79346027959</v>
      </c>
      <c r="G192" s="27">
        <v>214137.27381235201</v>
      </c>
      <c r="H192" s="27">
        <v>666161.8474105004</v>
      </c>
      <c r="I192" s="29">
        <v>34113.672237427199</v>
      </c>
      <c r="J192" s="76"/>
      <c r="K192" s="28">
        <f t="shared" si="30"/>
        <v>914412.79</v>
      </c>
      <c r="L192" s="81">
        <f t="shared" si="31"/>
        <v>0.99999999621584523</v>
      </c>
      <c r="M192" s="27">
        <f t="shared" si="32"/>
        <v>214137.27</v>
      </c>
      <c r="N192" s="81">
        <f t="shared" si="33"/>
        <v>0.99999998219669117</v>
      </c>
      <c r="O192" s="27">
        <f t="shared" si="34"/>
        <v>666161.85</v>
      </c>
      <c r="P192" s="81">
        <f t="shared" si="35"/>
        <v>1.0000000038871928</v>
      </c>
      <c r="Q192" s="27">
        <f t="shared" si="36"/>
        <v>34113.67</v>
      </c>
      <c r="R192" s="82">
        <f t="shared" si="37"/>
        <v>0.99999993441259605</v>
      </c>
    </row>
    <row r="193" spans="1:18" s="4" customFormat="1" ht="39" customHeight="1" x14ac:dyDescent="0.25">
      <c r="A193" s="189" t="s">
        <v>231</v>
      </c>
      <c r="B193" s="103" t="s">
        <v>232</v>
      </c>
      <c r="C193" s="119"/>
      <c r="D193" s="115" t="s">
        <v>1655</v>
      </c>
      <c r="E193" s="178"/>
      <c r="F193" s="170">
        <v>1710311.0425834176</v>
      </c>
      <c r="G193" s="27">
        <v>409151.91427799041</v>
      </c>
      <c r="H193" s="27">
        <v>1267045.4560680001</v>
      </c>
      <c r="I193" s="29">
        <v>34113.672237427199</v>
      </c>
      <c r="J193" s="76"/>
      <c r="K193" s="28">
        <f t="shared" si="30"/>
        <v>1710311.0399999998</v>
      </c>
      <c r="L193" s="81">
        <f t="shared" si="31"/>
        <v>0.99999999848950416</v>
      </c>
      <c r="M193" s="27">
        <f t="shared" si="32"/>
        <v>409151.91</v>
      </c>
      <c r="N193" s="81">
        <f t="shared" si="33"/>
        <v>0.99999998954424929</v>
      </c>
      <c r="O193" s="27">
        <f t="shared" si="34"/>
        <v>1267045.46</v>
      </c>
      <c r="P193" s="81">
        <f t="shared" si="35"/>
        <v>1.0000000031032825</v>
      </c>
      <c r="Q193" s="27">
        <f t="shared" si="36"/>
        <v>34113.67</v>
      </c>
      <c r="R193" s="82">
        <f t="shared" si="37"/>
        <v>0.99999993441259605</v>
      </c>
    </row>
    <row r="194" spans="1:18" s="4" customFormat="1" ht="39" customHeight="1" x14ac:dyDescent="0.25">
      <c r="A194" s="189" t="s">
        <v>233</v>
      </c>
      <c r="B194" s="103" t="s">
        <v>234</v>
      </c>
      <c r="C194" s="119"/>
      <c r="D194" s="115" t="s">
        <v>1655</v>
      </c>
      <c r="E194" s="178"/>
      <c r="F194" s="170">
        <v>2500092.5758554959</v>
      </c>
      <c r="G194" s="27">
        <v>606759.34613257216</v>
      </c>
      <c r="H194" s="27">
        <v>1859219.5574854966</v>
      </c>
      <c r="I194" s="29">
        <v>34113.672237427199</v>
      </c>
      <c r="J194" s="76"/>
      <c r="K194" s="28">
        <f t="shared" si="30"/>
        <v>2500092.58</v>
      </c>
      <c r="L194" s="81">
        <f t="shared" si="31"/>
        <v>1.0000000016577404</v>
      </c>
      <c r="M194" s="27">
        <f t="shared" si="32"/>
        <v>606759.35</v>
      </c>
      <c r="N194" s="81">
        <f t="shared" si="33"/>
        <v>1.0000000063739072</v>
      </c>
      <c r="O194" s="27">
        <f t="shared" si="34"/>
        <v>1859219.56</v>
      </c>
      <c r="P194" s="81">
        <f t="shared" si="35"/>
        <v>1.000000001352451</v>
      </c>
      <c r="Q194" s="27">
        <f t="shared" si="36"/>
        <v>34113.67</v>
      </c>
      <c r="R194" s="82">
        <f t="shared" si="37"/>
        <v>0.99999993441259605</v>
      </c>
    </row>
    <row r="195" spans="1:18" s="4" customFormat="1" ht="39" customHeight="1" x14ac:dyDescent="0.25">
      <c r="A195" s="189" t="s">
        <v>235</v>
      </c>
      <c r="B195" s="103" t="s">
        <v>236</v>
      </c>
      <c r="C195" s="119"/>
      <c r="D195" s="115" t="s">
        <v>1655</v>
      </c>
      <c r="E195" s="178"/>
      <c r="F195" s="170">
        <v>3199725.0452587837</v>
      </c>
      <c r="G195" s="27">
        <v>720456.57226135302</v>
      </c>
      <c r="H195" s="27">
        <v>2445154.8007600037</v>
      </c>
      <c r="I195" s="29">
        <v>34113.672237427199</v>
      </c>
      <c r="J195" s="76"/>
      <c r="K195" s="28">
        <f t="shared" si="30"/>
        <v>3199725.0399999996</v>
      </c>
      <c r="L195" s="81">
        <f t="shared" si="31"/>
        <v>0.99999999835648878</v>
      </c>
      <c r="M195" s="27">
        <f t="shared" si="32"/>
        <v>720456.57</v>
      </c>
      <c r="N195" s="81">
        <f t="shared" si="33"/>
        <v>0.99999999686122221</v>
      </c>
      <c r="O195" s="27">
        <f t="shared" si="34"/>
        <v>2445154.7999999998</v>
      </c>
      <c r="P195" s="81">
        <f t="shared" si="35"/>
        <v>0.99999999968917963</v>
      </c>
      <c r="Q195" s="27">
        <f t="shared" si="36"/>
        <v>34113.67</v>
      </c>
      <c r="R195" s="82">
        <f t="shared" si="37"/>
        <v>0.99999993441259605</v>
      </c>
    </row>
    <row r="196" spans="1:18" s="4" customFormat="1" ht="39" customHeight="1" x14ac:dyDescent="0.25">
      <c r="A196" s="189" t="s">
        <v>237</v>
      </c>
      <c r="B196" s="103" t="s">
        <v>238</v>
      </c>
      <c r="C196" s="119"/>
      <c r="D196" s="115" t="s">
        <v>1655</v>
      </c>
      <c r="E196" s="178"/>
      <c r="F196" s="170">
        <v>3966788.5630981093</v>
      </c>
      <c r="G196" s="27">
        <v>843896.76685918216</v>
      </c>
      <c r="H196" s="27">
        <v>3088778.1240015002</v>
      </c>
      <c r="I196" s="29">
        <v>34113.672237427199</v>
      </c>
      <c r="J196" s="76"/>
      <c r="K196" s="28">
        <f t="shared" si="30"/>
        <v>3966788.56</v>
      </c>
      <c r="L196" s="81">
        <f t="shared" si="31"/>
        <v>0.99999999921898808</v>
      </c>
      <c r="M196" s="27">
        <f t="shared" si="32"/>
        <v>843896.77</v>
      </c>
      <c r="N196" s="81">
        <f t="shared" si="33"/>
        <v>1.0000000037218033</v>
      </c>
      <c r="O196" s="27">
        <f t="shared" si="34"/>
        <v>3088778.12</v>
      </c>
      <c r="P196" s="81">
        <f t="shared" si="35"/>
        <v>0.99999999870450385</v>
      </c>
      <c r="Q196" s="27">
        <f t="shared" si="36"/>
        <v>34113.67</v>
      </c>
      <c r="R196" s="82">
        <f t="shared" si="37"/>
        <v>0.99999993441259605</v>
      </c>
    </row>
    <row r="197" spans="1:18" s="4" customFormat="1" ht="39" customHeight="1" x14ac:dyDescent="0.25">
      <c r="A197" s="189" t="s">
        <v>239</v>
      </c>
      <c r="B197" s="103" t="s">
        <v>240</v>
      </c>
      <c r="C197" s="119"/>
      <c r="D197" s="115" t="s">
        <v>1655</v>
      </c>
      <c r="E197" s="178"/>
      <c r="F197" s="170">
        <v>4854719.9791551055</v>
      </c>
      <c r="G197" s="27">
        <v>843896.76685918216</v>
      </c>
      <c r="H197" s="27">
        <v>3976709.5400584969</v>
      </c>
      <c r="I197" s="29">
        <v>34113.672237427199</v>
      </c>
      <c r="J197" s="76"/>
      <c r="K197" s="28">
        <f t="shared" si="30"/>
        <v>4854719.9800000004</v>
      </c>
      <c r="L197" s="81">
        <f t="shared" si="31"/>
        <v>1.0000000001740357</v>
      </c>
      <c r="M197" s="27">
        <f t="shared" si="32"/>
        <v>843896.77</v>
      </c>
      <c r="N197" s="81">
        <f t="shared" si="33"/>
        <v>1.0000000037218033</v>
      </c>
      <c r="O197" s="27">
        <f t="shared" si="34"/>
        <v>3976709.54</v>
      </c>
      <c r="P197" s="81">
        <f t="shared" si="35"/>
        <v>0.9999999999852901</v>
      </c>
      <c r="Q197" s="27">
        <f t="shared" si="36"/>
        <v>34113.67</v>
      </c>
      <c r="R197" s="82">
        <f t="shared" si="37"/>
        <v>0.99999993441259605</v>
      </c>
    </row>
    <row r="198" spans="1:18" s="4" customFormat="1" ht="39" customHeight="1" x14ac:dyDescent="0.25">
      <c r="A198" s="189" t="s">
        <v>241</v>
      </c>
      <c r="B198" s="103" t="s">
        <v>242</v>
      </c>
      <c r="C198" s="119"/>
      <c r="D198" s="115" t="s">
        <v>1655</v>
      </c>
      <c r="E198" s="178"/>
      <c r="F198" s="170">
        <v>838478.07956877095</v>
      </c>
      <c r="G198" s="27">
        <v>170947.12014457086</v>
      </c>
      <c r="H198" s="27">
        <v>633417.28718677291</v>
      </c>
      <c r="I198" s="29">
        <v>34113.672237427199</v>
      </c>
      <c r="J198" s="76"/>
      <c r="K198" s="28">
        <f t="shared" si="30"/>
        <v>838478.08000000007</v>
      </c>
      <c r="L198" s="81">
        <f t="shared" si="31"/>
        <v>1.0000000005142997</v>
      </c>
      <c r="M198" s="27">
        <f t="shared" si="32"/>
        <v>170947.12</v>
      </c>
      <c r="N198" s="81">
        <f t="shared" si="33"/>
        <v>0.99999999915429483</v>
      </c>
      <c r="O198" s="27">
        <f t="shared" si="34"/>
        <v>633417.29</v>
      </c>
      <c r="P198" s="81">
        <f t="shared" si="35"/>
        <v>1.0000000044413488</v>
      </c>
      <c r="Q198" s="27">
        <f t="shared" si="36"/>
        <v>34113.67</v>
      </c>
      <c r="R198" s="82">
        <f t="shared" si="37"/>
        <v>0.99999993441259605</v>
      </c>
    </row>
    <row r="199" spans="1:18" s="4" customFormat="1" ht="39" customHeight="1" x14ac:dyDescent="0.25">
      <c r="A199" s="189" t="s">
        <v>243</v>
      </c>
      <c r="B199" s="103" t="s">
        <v>244</v>
      </c>
      <c r="C199" s="119"/>
      <c r="D199" s="115" t="s">
        <v>1655</v>
      </c>
      <c r="E199" s="178"/>
      <c r="F199" s="170">
        <v>1453612.2446315098</v>
      </c>
      <c r="G199" s="27">
        <v>214137.27381235201</v>
      </c>
      <c r="H199" s="27">
        <v>1205361.2985817306</v>
      </c>
      <c r="I199" s="29">
        <v>34113.672237427199</v>
      </c>
      <c r="J199" s="76"/>
      <c r="K199" s="28">
        <f t="shared" si="30"/>
        <v>1453612.24</v>
      </c>
      <c r="L199" s="81">
        <f t="shared" si="31"/>
        <v>0.99999999681379281</v>
      </c>
      <c r="M199" s="27">
        <f t="shared" si="32"/>
        <v>214137.27</v>
      </c>
      <c r="N199" s="81">
        <f t="shared" si="33"/>
        <v>0.99999998219669117</v>
      </c>
      <c r="O199" s="27">
        <f t="shared" si="34"/>
        <v>1205361.3</v>
      </c>
      <c r="P199" s="81">
        <f t="shared" si="35"/>
        <v>1.0000000011766343</v>
      </c>
      <c r="Q199" s="27">
        <f t="shared" si="36"/>
        <v>34113.67</v>
      </c>
      <c r="R199" s="82">
        <f t="shared" si="37"/>
        <v>0.99999993441259605</v>
      </c>
    </row>
    <row r="200" spans="1:18" s="4" customFormat="1" ht="254.1" customHeight="1" x14ac:dyDescent="0.25">
      <c r="A200" s="180" t="s">
        <v>245</v>
      </c>
      <c r="B200" s="103" t="s">
        <v>1671</v>
      </c>
      <c r="C200" s="119" t="s">
        <v>1507</v>
      </c>
      <c r="D200" s="115"/>
      <c r="E200" s="190" t="s">
        <v>1672</v>
      </c>
      <c r="F200" s="170"/>
      <c r="G200" s="27"/>
      <c r="H200" s="27"/>
      <c r="I200" s="29"/>
      <c r="J200" s="76"/>
      <c r="K200" s="28"/>
      <c r="L200" s="81"/>
      <c r="M200" s="27"/>
      <c r="N200" s="81"/>
      <c r="O200" s="27"/>
      <c r="P200" s="81"/>
      <c r="Q200" s="27"/>
      <c r="R200" s="82"/>
    </row>
    <row r="201" spans="1:18" s="4" customFormat="1" ht="39" customHeight="1" x14ac:dyDescent="0.25">
      <c r="A201" s="176" t="s">
        <v>246</v>
      </c>
      <c r="B201" s="103" t="s">
        <v>204</v>
      </c>
      <c r="C201" s="119"/>
      <c r="D201" s="115" t="s">
        <v>1655</v>
      </c>
      <c r="E201" s="178"/>
      <c r="F201" s="170">
        <v>498048.72302549792</v>
      </c>
      <c r="G201" s="27">
        <v>235387.60388279619</v>
      </c>
      <c r="H201" s="27">
        <v>154657.37156275034</v>
      </c>
      <c r="I201" s="29">
        <v>108003.74757995136</v>
      </c>
      <c r="J201" s="76"/>
      <c r="K201" s="28">
        <f t="shared" ref="K201:K264" si="38">SUM(M201,O201,Q201)</f>
        <v>498048.72</v>
      </c>
      <c r="L201" s="81">
        <f t="shared" ref="L201:L264" si="39">K201/F201</f>
        <v>0.99999999392529726</v>
      </c>
      <c r="M201" s="27">
        <f t="shared" ref="M201:M264" si="40">ROUND(G201-(G201*$M$6*$F$6),2)</f>
        <v>235387.6</v>
      </c>
      <c r="N201" s="81">
        <f t="shared" ref="N201:N264" si="41">M201/G201</f>
        <v>0.99999998350467012</v>
      </c>
      <c r="O201" s="27">
        <f t="shared" ref="O201:O264" si="42">ROUND(H201-(H201*$O$6*$F$6),2)</f>
        <v>154657.37</v>
      </c>
      <c r="P201" s="81">
        <f t="shared" ref="P201:P264" si="43">O201/H201</f>
        <v>0.9999999898954034</v>
      </c>
      <c r="Q201" s="27">
        <f t="shared" ref="Q201:Q264" si="44">ROUND((I201-(I201*$Q$6*$F$6)),2)</f>
        <v>108003.75</v>
      </c>
      <c r="R201" s="82">
        <f t="shared" ref="R201:R264" si="45">Q201/I201</f>
        <v>1.0000000224070802</v>
      </c>
    </row>
    <row r="202" spans="1:18" s="4" customFormat="1" ht="39" customHeight="1" x14ac:dyDescent="0.25">
      <c r="A202" s="176" t="s">
        <v>247</v>
      </c>
      <c r="B202" s="103" t="s">
        <v>206</v>
      </c>
      <c r="C202" s="119"/>
      <c r="D202" s="115" t="s">
        <v>1655</v>
      </c>
      <c r="E202" s="178"/>
      <c r="F202" s="170">
        <v>564890.64538209012</v>
      </c>
      <c r="G202" s="27">
        <v>257803.44807263839</v>
      </c>
      <c r="H202" s="27">
        <v>199083.44972950037</v>
      </c>
      <c r="I202" s="29">
        <v>108003.74757995136</v>
      </c>
      <c r="J202" s="76"/>
      <c r="K202" s="28">
        <f t="shared" si="38"/>
        <v>564890.65</v>
      </c>
      <c r="L202" s="81">
        <f t="shared" si="39"/>
        <v>1.0000000081748741</v>
      </c>
      <c r="M202" s="27">
        <f t="shared" si="40"/>
        <v>257803.45</v>
      </c>
      <c r="N202" s="81">
        <f t="shared" si="41"/>
        <v>1.0000000074760893</v>
      </c>
      <c r="O202" s="27">
        <f t="shared" si="42"/>
        <v>199083.45</v>
      </c>
      <c r="P202" s="81">
        <f t="shared" si="43"/>
        <v>1.0000000013587249</v>
      </c>
      <c r="Q202" s="27">
        <f t="shared" si="44"/>
        <v>108003.75</v>
      </c>
      <c r="R202" s="82">
        <f t="shared" si="45"/>
        <v>1.0000000224070802</v>
      </c>
    </row>
    <row r="203" spans="1:18" s="4" customFormat="1" ht="39" customHeight="1" x14ac:dyDescent="0.25">
      <c r="A203" s="176" t="s">
        <v>248</v>
      </c>
      <c r="B203" s="103" t="s">
        <v>208</v>
      </c>
      <c r="C203" s="119"/>
      <c r="D203" s="115" t="s">
        <v>1655</v>
      </c>
      <c r="E203" s="178"/>
      <c r="F203" s="170">
        <v>638195.9826931823</v>
      </c>
      <c r="G203" s="27">
        <v>280219.29226248065</v>
      </c>
      <c r="H203" s="27">
        <v>249972.94285075038</v>
      </c>
      <c r="I203" s="29">
        <v>108003.74757995136</v>
      </c>
      <c r="J203" s="76"/>
      <c r="K203" s="28">
        <f t="shared" si="38"/>
        <v>638195.98</v>
      </c>
      <c r="L203" s="81">
        <f t="shared" si="39"/>
        <v>0.99999999578000742</v>
      </c>
      <c r="M203" s="27">
        <f t="shared" si="40"/>
        <v>280219.28999999998</v>
      </c>
      <c r="N203" s="81">
        <f t="shared" si="41"/>
        <v>0.99999999192603528</v>
      </c>
      <c r="O203" s="27">
        <f t="shared" si="42"/>
        <v>249972.94</v>
      </c>
      <c r="P203" s="81">
        <f t="shared" si="43"/>
        <v>0.99999998859576422</v>
      </c>
      <c r="Q203" s="27">
        <f t="shared" si="44"/>
        <v>108003.75</v>
      </c>
      <c r="R203" s="82">
        <f t="shared" si="45"/>
        <v>1.0000000224070802</v>
      </c>
    </row>
    <row r="204" spans="1:18" s="4" customFormat="1" ht="39" customHeight="1" x14ac:dyDescent="0.25">
      <c r="A204" s="176" t="s">
        <v>249</v>
      </c>
      <c r="B204" s="103" t="s">
        <v>210</v>
      </c>
      <c r="C204" s="119"/>
      <c r="D204" s="115" t="s">
        <v>1655</v>
      </c>
      <c r="E204" s="178"/>
      <c r="F204" s="170">
        <v>778556.2843788669</v>
      </c>
      <c r="G204" s="27">
        <v>325050.98064216512</v>
      </c>
      <c r="H204" s="27">
        <v>345501.55615675036</v>
      </c>
      <c r="I204" s="29">
        <v>108003.74757995136</v>
      </c>
      <c r="J204" s="76"/>
      <c r="K204" s="28">
        <f t="shared" si="38"/>
        <v>778556.29</v>
      </c>
      <c r="L204" s="81">
        <f t="shared" si="39"/>
        <v>1.0000000072199444</v>
      </c>
      <c r="M204" s="27">
        <f t="shared" si="40"/>
        <v>325050.98</v>
      </c>
      <c r="N204" s="81">
        <f t="shared" si="41"/>
        <v>0.99999999802441719</v>
      </c>
      <c r="O204" s="27">
        <f t="shared" si="42"/>
        <v>345501.56</v>
      </c>
      <c r="P204" s="81">
        <f t="shared" si="43"/>
        <v>1.0000000111236826</v>
      </c>
      <c r="Q204" s="27">
        <f t="shared" si="44"/>
        <v>108003.75</v>
      </c>
      <c r="R204" s="82">
        <f t="shared" si="45"/>
        <v>1.0000000224070802</v>
      </c>
    </row>
    <row r="205" spans="1:18" s="4" customFormat="1" ht="39" customHeight="1" x14ac:dyDescent="0.25">
      <c r="A205" s="176" t="s">
        <v>250</v>
      </c>
      <c r="B205" s="103" t="s">
        <v>212</v>
      </c>
      <c r="C205" s="119"/>
      <c r="D205" s="115" t="s">
        <v>1655</v>
      </c>
      <c r="E205" s="178"/>
      <c r="F205" s="170">
        <v>988185.46152188675</v>
      </c>
      <c r="G205" s="27">
        <v>308147.28569693503</v>
      </c>
      <c r="H205" s="27">
        <v>572034.42824500042</v>
      </c>
      <c r="I205" s="29">
        <v>108003.74757995136</v>
      </c>
      <c r="J205" s="76"/>
      <c r="K205" s="28">
        <f t="shared" si="38"/>
        <v>988185.47</v>
      </c>
      <c r="L205" s="81">
        <f t="shared" si="39"/>
        <v>1.0000000085794758</v>
      </c>
      <c r="M205" s="27">
        <f t="shared" si="40"/>
        <v>308147.28999999998</v>
      </c>
      <c r="N205" s="81">
        <f t="shared" si="41"/>
        <v>1.0000000139643124</v>
      </c>
      <c r="O205" s="27">
        <f t="shared" si="42"/>
        <v>572034.43000000005</v>
      </c>
      <c r="P205" s="81">
        <f t="shared" si="43"/>
        <v>1.0000000030679965</v>
      </c>
      <c r="Q205" s="27">
        <f t="shared" si="44"/>
        <v>108003.75</v>
      </c>
      <c r="R205" s="82">
        <f t="shared" si="45"/>
        <v>1.0000000224070802</v>
      </c>
    </row>
    <row r="206" spans="1:18" s="4" customFormat="1" ht="39" customHeight="1" x14ac:dyDescent="0.25">
      <c r="A206" s="176" t="s">
        <v>251</v>
      </c>
      <c r="B206" s="103" t="s">
        <v>214</v>
      </c>
      <c r="C206" s="119"/>
      <c r="D206" s="115" t="s">
        <v>1655</v>
      </c>
      <c r="E206" s="178"/>
      <c r="F206" s="170">
        <v>1653056.8050637532</v>
      </c>
      <c r="G206" s="27">
        <v>501252.77919730177</v>
      </c>
      <c r="H206" s="27">
        <v>1043800.2782865</v>
      </c>
      <c r="I206" s="29">
        <v>108003.74757995136</v>
      </c>
      <c r="J206" s="76"/>
      <c r="K206" s="28">
        <f t="shared" si="38"/>
        <v>1653056.81</v>
      </c>
      <c r="L206" s="81">
        <f t="shared" si="39"/>
        <v>1.0000000029861327</v>
      </c>
      <c r="M206" s="27">
        <f t="shared" si="40"/>
        <v>501252.78</v>
      </c>
      <c r="N206" s="81">
        <f t="shared" si="41"/>
        <v>1.0000000016013841</v>
      </c>
      <c r="O206" s="27">
        <f t="shared" si="42"/>
        <v>1043800.28</v>
      </c>
      <c r="P206" s="81">
        <f t="shared" si="43"/>
        <v>1.0000000016415975</v>
      </c>
      <c r="Q206" s="27">
        <f t="shared" si="44"/>
        <v>108003.75</v>
      </c>
      <c r="R206" s="82">
        <f t="shared" si="45"/>
        <v>1.0000000224070802</v>
      </c>
    </row>
    <row r="207" spans="1:18" s="4" customFormat="1" ht="39" customHeight="1" x14ac:dyDescent="0.25">
      <c r="A207" s="176" t="s">
        <v>252</v>
      </c>
      <c r="B207" s="103" t="s">
        <v>216</v>
      </c>
      <c r="C207" s="119"/>
      <c r="D207" s="115" t="s">
        <v>1655</v>
      </c>
      <c r="E207" s="178"/>
      <c r="F207" s="170">
        <v>2321082.3740842729</v>
      </c>
      <c r="G207" s="27">
        <v>724526.05548832507</v>
      </c>
      <c r="H207" s="27">
        <v>1488552.5710159966</v>
      </c>
      <c r="I207" s="29">
        <v>108003.74757995136</v>
      </c>
      <c r="J207" s="76"/>
      <c r="K207" s="28">
        <f t="shared" si="38"/>
        <v>2321082.38</v>
      </c>
      <c r="L207" s="81">
        <f t="shared" si="39"/>
        <v>1.0000000025486933</v>
      </c>
      <c r="M207" s="27">
        <f t="shared" si="40"/>
        <v>724526.06</v>
      </c>
      <c r="N207" s="81">
        <f t="shared" si="41"/>
        <v>1.0000000062270706</v>
      </c>
      <c r="O207" s="27">
        <f t="shared" si="42"/>
        <v>1488552.57</v>
      </c>
      <c r="P207" s="81">
        <f t="shared" si="43"/>
        <v>0.99999999931746009</v>
      </c>
      <c r="Q207" s="27">
        <f t="shared" si="44"/>
        <v>108003.75</v>
      </c>
      <c r="R207" s="82">
        <f t="shared" si="45"/>
        <v>1.0000000224070802</v>
      </c>
    </row>
    <row r="208" spans="1:18" s="4" customFormat="1" ht="39" customHeight="1" x14ac:dyDescent="0.25">
      <c r="A208" s="176" t="s">
        <v>253</v>
      </c>
      <c r="B208" s="103" t="s">
        <v>218</v>
      </c>
      <c r="C208" s="119"/>
      <c r="D208" s="115" t="s">
        <v>1655</v>
      </c>
      <c r="E208" s="178"/>
      <c r="F208" s="170">
        <v>2893311.1780619291</v>
      </c>
      <c r="G208" s="27">
        <v>881960.42205379391</v>
      </c>
      <c r="H208" s="27">
        <v>1903347.0084281836</v>
      </c>
      <c r="I208" s="29">
        <v>108003.74757995136</v>
      </c>
      <c r="J208" s="76"/>
      <c r="K208" s="28">
        <f t="shared" si="38"/>
        <v>2893311.18</v>
      </c>
      <c r="L208" s="81">
        <f t="shared" si="39"/>
        <v>1.0000000006698453</v>
      </c>
      <c r="M208" s="27">
        <f t="shared" si="40"/>
        <v>881960.42</v>
      </c>
      <c r="N208" s="81">
        <f t="shared" si="41"/>
        <v>0.99999999767133108</v>
      </c>
      <c r="O208" s="27">
        <f t="shared" si="42"/>
        <v>1903347.01</v>
      </c>
      <c r="P208" s="81">
        <f t="shared" si="43"/>
        <v>1.000000000825817</v>
      </c>
      <c r="Q208" s="27">
        <f t="shared" si="44"/>
        <v>108003.75</v>
      </c>
      <c r="R208" s="82">
        <f t="shared" si="45"/>
        <v>1.0000000224070802</v>
      </c>
    </row>
    <row r="209" spans="1:18" s="4" customFormat="1" ht="39" customHeight="1" x14ac:dyDescent="0.25">
      <c r="A209" s="176" t="s">
        <v>254</v>
      </c>
      <c r="B209" s="103" t="s">
        <v>220</v>
      </c>
      <c r="C209" s="119"/>
      <c r="D209" s="115" t="s">
        <v>1655</v>
      </c>
      <c r="E209" s="178"/>
      <c r="F209" s="170">
        <v>4016968.8060552198</v>
      </c>
      <c r="G209" s="27">
        <v>1047516.1826071123</v>
      </c>
      <c r="H209" s="27">
        <v>2861448.8758681561</v>
      </c>
      <c r="I209" s="29">
        <v>108003.74757995136</v>
      </c>
      <c r="J209" s="76"/>
      <c r="K209" s="28">
        <f t="shared" si="38"/>
        <v>4016968.81</v>
      </c>
      <c r="L209" s="81">
        <f t="shared" si="39"/>
        <v>1.0000000009820291</v>
      </c>
      <c r="M209" s="27">
        <f t="shared" si="40"/>
        <v>1047516.18</v>
      </c>
      <c r="N209" s="81">
        <f t="shared" si="41"/>
        <v>0.99999999751114843</v>
      </c>
      <c r="O209" s="27">
        <f t="shared" si="42"/>
        <v>2861448.88</v>
      </c>
      <c r="P209" s="81">
        <f t="shared" si="43"/>
        <v>1.0000000014439692</v>
      </c>
      <c r="Q209" s="27">
        <f t="shared" si="44"/>
        <v>108003.75</v>
      </c>
      <c r="R209" s="82">
        <f t="shared" si="45"/>
        <v>1.0000000224070802</v>
      </c>
    </row>
    <row r="210" spans="1:18" s="4" customFormat="1" ht="39" customHeight="1" x14ac:dyDescent="0.25">
      <c r="A210" s="176" t="s">
        <v>255</v>
      </c>
      <c r="B210" s="103" t="s">
        <v>222</v>
      </c>
      <c r="C210" s="119"/>
      <c r="D210" s="115" t="s">
        <v>1655</v>
      </c>
      <c r="E210" s="178"/>
      <c r="F210" s="170">
        <v>510515.26689499756</v>
      </c>
      <c r="G210" s="27">
        <v>235387.60388279619</v>
      </c>
      <c r="H210" s="27">
        <v>167123.91543225001</v>
      </c>
      <c r="I210" s="29">
        <v>108003.74757995136</v>
      </c>
      <c r="J210" s="76"/>
      <c r="K210" s="28">
        <f t="shared" si="38"/>
        <v>510515.27</v>
      </c>
      <c r="L210" s="81">
        <f t="shared" si="39"/>
        <v>1.0000000060820953</v>
      </c>
      <c r="M210" s="27">
        <f t="shared" si="40"/>
        <v>235387.6</v>
      </c>
      <c r="N210" s="81">
        <f t="shared" si="41"/>
        <v>0.99999998350467012</v>
      </c>
      <c r="O210" s="27">
        <f t="shared" si="42"/>
        <v>167123.92000000001</v>
      </c>
      <c r="P210" s="81">
        <f t="shared" si="43"/>
        <v>1.0000000273315162</v>
      </c>
      <c r="Q210" s="27">
        <f t="shared" si="44"/>
        <v>108003.75</v>
      </c>
      <c r="R210" s="82">
        <f t="shared" si="45"/>
        <v>1.0000000224070802</v>
      </c>
    </row>
    <row r="211" spans="1:18" s="4" customFormat="1" ht="39" customHeight="1" x14ac:dyDescent="0.25">
      <c r="A211" s="176" t="s">
        <v>256</v>
      </c>
      <c r="B211" s="103" t="s">
        <v>224</v>
      </c>
      <c r="C211" s="119"/>
      <c r="D211" s="115" t="s">
        <v>1655</v>
      </c>
      <c r="E211" s="178"/>
      <c r="F211" s="170">
        <v>606742.60520308977</v>
      </c>
      <c r="G211" s="27">
        <v>257803.44807263839</v>
      </c>
      <c r="H211" s="27">
        <v>240935.40955050002</v>
      </c>
      <c r="I211" s="29">
        <v>108003.74757995136</v>
      </c>
      <c r="J211" s="76"/>
      <c r="K211" s="28">
        <f t="shared" si="38"/>
        <v>606742.61</v>
      </c>
      <c r="L211" s="81">
        <f t="shared" si="39"/>
        <v>1.0000000079060052</v>
      </c>
      <c r="M211" s="27">
        <f t="shared" si="40"/>
        <v>257803.45</v>
      </c>
      <c r="N211" s="81">
        <f t="shared" si="41"/>
        <v>1.0000000074760893</v>
      </c>
      <c r="O211" s="27">
        <f t="shared" si="42"/>
        <v>240935.41</v>
      </c>
      <c r="P211" s="81">
        <f t="shared" si="43"/>
        <v>1.0000000018656452</v>
      </c>
      <c r="Q211" s="27">
        <f t="shared" si="44"/>
        <v>108003.75</v>
      </c>
      <c r="R211" s="82">
        <f t="shared" si="45"/>
        <v>1.0000000224070802</v>
      </c>
    </row>
    <row r="212" spans="1:18" s="4" customFormat="1" ht="39" customHeight="1" x14ac:dyDescent="0.25">
      <c r="A212" s="176" t="s">
        <v>257</v>
      </c>
      <c r="B212" s="103" t="s">
        <v>226</v>
      </c>
      <c r="C212" s="119"/>
      <c r="D212" s="115" t="s">
        <v>1655</v>
      </c>
      <c r="E212" s="178"/>
      <c r="F212" s="170">
        <v>698648.81999468198</v>
      </c>
      <c r="G212" s="27">
        <v>280219.29226248065</v>
      </c>
      <c r="H212" s="27">
        <v>310425.78015224996</v>
      </c>
      <c r="I212" s="29">
        <v>108003.74757995136</v>
      </c>
      <c r="J212" s="76"/>
      <c r="K212" s="28">
        <f t="shared" si="38"/>
        <v>698648.82000000007</v>
      </c>
      <c r="L212" s="81">
        <f t="shared" si="39"/>
        <v>1.0000000000076119</v>
      </c>
      <c r="M212" s="27">
        <f t="shared" si="40"/>
        <v>280219.28999999998</v>
      </c>
      <c r="N212" s="81">
        <f t="shared" si="41"/>
        <v>0.99999999192603528</v>
      </c>
      <c r="O212" s="27">
        <f t="shared" si="42"/>
        <v>310425.78000000003</v>
      </c>
      <c r="P212" s="81">
        <f t="shared" si="43"/>
        <v>0.99999999950954477</v>
      </c>
      <c r="Q212" s="27">
        <f t="shared" si="44"/>
        <v>108003.75</v>
      </c>
      <c r="R212" s="82">
        <f t="shared" si="45"/>
        <v>1.0000000224070802</v>
      </c>
    </row>
    <row r="213" spans="1:18" s="4" customFormat="1" ht="39" customHeight="1" x14ac:dyDescent="0.25">
      <c r="A213" s="176" t="s">
        <v>258</v>
      </c>
      <c r="B213" s="103" t="s">
        <v>228</v>
      </c>
      <c r="C213" s="119"/>
      <c r="D213" s="115" t="s">
        <v>1655</v>
      </c>
      <c r="E213" s="178"/>
      <c r="F213" s="170">
        <v>878486.50369086675</v>
      </c>
      <c r="G213" s="27">
        <v>325050.98064216512</v>
      </c>
      <c r="H213" s="27">
        <v>445431.77546875039</v>
      </c>
      <c r="I213" s="29">
        <v>108003.74757995136</v>
      </c>
      <c r="J213" s="76"/>
      <c r="K213" s="28">
        <f t="shared" si="38"/>
        <v>878486.51</v>
      </c>
      <c r="L213" s="81">
        <f t="shared" si="39"/>
        <v>1.0000000071818216</v>
      </c>
      <c r="M213" s="27">
        <f t="shared" si="40"/>
        <v>325050.98</v>
      </c>
      <c r="N213" s="81">
        <f t="shared" si="41"/>
        <v>0.99999999802441719</v>
      </c>
      <c r="O213" s="27">
        <f t="shared" si="42"/>
        <v>445431.78</v>
      </c>
      <c r="P213" s="81">
        <f t="shared" si="43"/>
        <v>1.0000000101727131</v>
      </c>
      <c r="Q213" s="27">
        <f t="shared" si="44"/>
        <v>108003.75</v>
      </c>
      <c r="R213" s="82">
        <f t="shared" si="45"/>
        <v>1.0000000224070802</v>
      </c>
    </row>
    <row r="214" spans="1:18" s="4" customFormat="1" ht="39" customHeight="1" x14ac:dyDescent="0.25">
      <c r="A214" s="176" t="s">
        <v>259</v>
      </c>
      <c r="B214" s="103" t="s">
        <v>230</v>
      </c>
      <c r="C214" s="119"/>
      <c r="D214" s="115" t="s">
        <v>1655</v>
      </c>
      <c r="E214" s="178"/>
      <c r="F214" s="170">
        <v>1270812.0396018866</v>
      </c>
      <c r="G214" s="27">
        <v>308147.28569693503</v>
      </c>
      <c r="H214" s="27">
        <v>854661.00632500043</v>
      </c>
      <c r="I214" s="29">
        <v>108003.74757995136</v>
      </c>
      <c r="J214" s="76"/>
      <c r="K214" s="28">
        <f t="shared" si="38"/>
        <v>1270812.05</v>
      </c>
      <c r="L214" s="81">
        <f t="shared" si="39"/>
        <v>1.0000000081822591</v>
      </c>
      <c r="M214" s="27">
        <f t="shared" si="40"/>
        <v>308147.28999999998</v>
      </c>
      <c r="N214" s="81">
        <f t="shared" si="41"/>
        <v>1.0000000139643124</v>
      </c>
      <c r="O214" s="27">
        <f t="shared" si="42"/>
        <v>854661.01</v>
      </c>
      <c r="P214" s="81">
        <f t="shared" si="43"/>
        <v>1.00000000429995</v>
      </c>
      <c r="Q214" s="27">
        <f t="shared" si="44"/>
        <v>108003.75</v>
      </c>
      <c r="R214" s="82">
        <f t="shared" si="45"/>
        <v>1.0000000224070802</v>
      </c>
    </row>
    <row r="215" spans="1:18" s="4" customFormat="1" ht="39" customHeight="1" x14ac:dyDescent="0.25">
      <c r="A215" s="176" t="s">
        <v>260</v>
      </c>
      <c r="B215" s="103" t="s">
        <v>232</v>
      </c>
      <c r="C215" s="119"/>
      <c r="D215" s="115" t="s">
        <v>1655</v>
      </c>
      <c r="E215" s="178"/>
      <c r="F215" s="170">
        <v>2061682.3553197531</v>
      </c>
      <c r="G215" s="27">
        <v>501252.77919730177</v>
      </c>
      <c r="H215" s="27">
        <v>1452425.8285425</v>
      </c>
      <c r="I215" s="29">
        <v>108003.74757995136</v>
      </c>
      <c r="J215" s="76"/>
      <c r="K215" s="28">
        <f t="shared" si="38"/>
        <v>2061682.36</v>
      </c>
      <c r="L215" s="81">
        <f t="shared" si="39"/>
        <v>1.0000000022701105</v>
      </c>
      <c r="M215" s="27">
        <f t="shared" si="40"/>
        <v>501252.78</v>
      </c>
      <c r="N215" s="81">
        <f t="shared" si="41"/>
        <v>1.0000000016013841</v>
      </c>
      <c r="O215" s="27">
        <f t="shared" si="42"/>
        <v>1452425.83</v>
      </c>
      <c r="P215" s="81">
        <f t="shared" si="43"/>
        <v>1.0000000010034935</v>
      </c>
      <c r="Q215" s="27">
        <f t="shared" si="44"/>
        <v>108003.75</v>
      </c>
      <c r="R215" s="82">
        <f t="shared" si="45"/>
        <v>1.0000000224070802</v>
      </c>
    </row>
    <row r="216" spans="1:18" s="4" customFormat="1" ht="39" customHeight="1" x14ac:dyDescent="0.25">
      <c r="A216" s="176" t="s">
        <v>261</v>
      </c>
      <c r="B216" s="103" t="s">
        <v>234</v>
      </c>
      <c r="C216" s="119"/>
      <c r="D216" s="115" t="s">
        <v>1655</v>
      </c>
      <c r="E216" s="178"/>
      <c r="F216" s="170">
        <v>2913737.8331722729</v>
      </c>
      <c r="G216" s="27">
        <v>724526.05548832507</v>
      </c>
      <c r="H216" s="27">
        <v>2081208.0301039966</v>
      </c>
      <c r="I216" s="29">
        <v>108003.74757995136</v>
      </c>
      <c r="J216" s="76"/>
      <c r="K216" s="28">
        <f t="shared" si="38"/>
        <v>2913737.84</v>
      </c>
      <c r="L216" s="81">
        <f t="shared" si="39"/>
        <v>1.000000002343288</v>
      </c>
      <c r="M216" s="27">
        <f t="shared" si="40"/>
        <v>724526.06</v>
      </c>
      <c r="N216" s="81">
        <f t="shared" si="41"/>
        <v>1.0000000062270706</v>
      </c>
      <c r="O216" s="27">
        <f t="shared" si="42"/>
        <v>2081208.03</v>
      </c>
      <c r="P216" s="81">
        <f t="shared" si="43"/>
        <v>0.99999999995003064</v>
      </c>
      <c r="Q216" s="27">
        <f t="shared" si="44"/>
        <v>108003.75</v>
      </c>
      <c r="R216" s="82">
        <f t="shared" si="45"/>
        <v>1.0000000224070802</v>
      </c>
    </row>
    <row r="217" spans="1:18" s="4" customFormat="1" ht="39" customHeight="1" x14ac:dyDescent="0.25">
      <c r="A217" s="176" t="s">
        <v>262</v>
      </c>
      <c r="B217" s="103" t="s">
        <v>236</v>
      </c>
      <c r="C217" s="119"/>
      <c r="D217" s="115" t="s">
        <v>1655</v>
      </c>
      <c r="E217" s="178"/>
      <c r="F217" s="170">
        <v>3940002.5087640369</v>
      </c>
      <c r="G217" s="27">
        <v>881960.42205379391</v>
      </c>
      <c r="H217" s="27">
        <v>2950038.3391302917</v>
      </c>
      <c r="I217" s="29">
        <v>108003.74757995136</v>
      </c>
      <c r="J217" s="76"/>
      <c r="K217" s="28">
        <f t="shared" si="38"/>
        <v>3940002.51</v>
      </c>
      <c r="L217" s="81">
        <f t="shared" si="39"/>
        <v>1.000000000313696</v>
      </c>
      <c r="M217" s="27">
        <f t="shared" si="40"/>
        <v>881960.42</v>
      </c>
      <c r="N217" s="81">
        <f t="shared" si="41"/>
        <v>0.99999999767133108</v>
      </c>
      <c r="O217" s="27">
        <f t="shared" si="42"/>
        <v>2950038.34</v>
      </c>
      <c r="P217" s="81">
        <f t="shared" si="43"/>
        <v>1.0000000002948124</v>
      </c>
      <c r="Q217" s="27">
        <f t="shared" si="44"/>
        <v>108003.75</v>
      </c>
      <c r="R217" s="82">
        <f t="shared" si="45"/>
        <v>1.0000000224070802</v>
      </c>
    </row>
    <row r="218" spans="1:18" s="4" customFormat="1" ht="39" customHeight="1" x14ac:dyDescent="0.25">
      <c r="A218" s="176" t="s">
        <v>263</v>
      </c>
      <c r="B218" s="103" t="s">
        <v>238</v>
      </c>
      <c r="C218" s="119"/>
      <c r="D218" s="115" t="s">
        <v>1655</v>
      </c>
      <c r="E218" s="178"/>
      <c r="F218" s="170">
        <v>4827021.3759899018</v>
      </c>
      <c r="G218" s="27">
        <v>1047516.1826071123</v>
      </c>
      <c r="H218" s="27">
        <v>3671501.4458028376</v>
      </c>
      <c r="I218" s="29">
        <v>108003.74757995136</v>
      </c>
      <c r="J218" s="76"/>
      <c r="K218" s="28">
        <f t="shared" si="38"/>
        <v>4827021.38</v>
      </c>
      <c r="L218" s="81">
        <f t="shared" si="39"/>
        <v>1.0000000008307603</v>
      </c>
      <c r="M218" s="27">
        <f t="shared" si="40"/>
        <v>1047516.18</v>
      </c>
      <c r="N218" s="81">
        <f t="shared" si="41"/>
        <v>0.99999999751114843</v>
      </c>
      <c r="O218" s="27">
        <f t="shared" si="42"/>
        <v>3671501.45</v>
      </c>
      <c r="P218" s="81">
        <f t="shared" si="43"/>
        <v>1.0000000011431733</v>
      </c>
      <c r="Q218" s="27">
        <f t="shared" si="44"/>
        <v>108003.75</v>
      </c>
      <c r="R218" s="82">
        <f t="shared" si="45"/>
        <v>1.0000000224070802</v>
      </c>
    </row>
    <row r="219" spans="1:18" s="4" customFormat="1" ht="39" customHeight="1" x14ac:dyDescent="0.25">
      <c r="A219" s="176" t="s">
        <v>264</v>
      </c>
      <c r="B219" s="103" t="s">
        <v>240</v>
      </c>
      <c r="C219" s="119"/>
      <c r="D219" s="115" t="s">
        <v>1655</v>
      </c>
      <c r="E219" s="178"/>
      <c r="F219" s="170">
        <v>5561320.8603130262</v>
      </c>
      <c r="G219" s="27">
        <v>1047516.1826071123</v>
      </c>
      <c r="H219" s="27">
        <v>4405800.930125962</v>
      </c>
      <c r="I219" s="29">
        <v>108003.74757995136</v>
      </c>
      <c r="J219" s="76"/>
      <c r="K219" s="28">
        <f t="shared" si="38"/>
        <v>5561320.8599999994</v>
      </c>
      <c r="L219" s="81">
        <f t="shared" si="39"/>
        <v>0.99999999994371358</v>
      </c>
      <c r="M219" s="27">
        <f t="shared" si="40"/>
        <v>1047516.18</v>
      </c>
      <c r="N219" s="81">
        <f t="shared" si="41"/>
        <v>0.99999999751114843</v>
      </c>
      <c r="O219" s="27">
        <f t="shared" si="42"/>
        <v>4405800.93</v>
      </c>
      <c r="P219" s="81">
        <f t="shared" si="43"/>
        <v>0.99999999997140987</v>
      </c>
      <c r="Q219" s="27">
        <f t="shared" si="44"/>
        <v>108003.75</v>
      </c>
      <c r="R219" s="82">
        <f t="shared" si="45"/>
        <v>1.0000000224070802</v>
      </c>
    </row>
    <row r="220" spans="1:18" s="4" customFormat="1" ht="39" customHeight="1" x14ac:dyDescent="0.25">
      <c r="A220" s="176" t="s">
        <v>265</v>
      </c>
      <c r="B220" s="103" t="s">
        <v>242</v>
      </c>
      <c r="C220" s="119"/>
      <c r="D220" s="115" t="s">
        <v>1655</v>
      </c>
      <c r="E220" s="178"/>
      <c r="F220" s="170">
        <v>1007039.4525142147</v>
      </c>
      <c r="G220" s="27">
        <v>325050.98064216512</v>
      </c>
      <c r="H220" s="27">
        <v>573984.72429209831</v>
      </c>
      <c r="I220" s="29">
        <v>108003.74757995136</v>
      </c>
      <c r="J220" s="76"/>
      <c r="K220" s="28">
        <f t="shared" si="38"/>
        <v>1007039.45</v>
      </c>
      <c r="L220" s="81">
        <f t="shared" si="39"/>
        <v>0.99999999750336022</v>
      </c>
      <c r="M220" s="27">
        <f t="shared" si="40"/>
        <v>325050.98</v>
      </c>
      <c r="N220" s="81">
        <f t="shared" si="41"/>
        <v>0.99999999802441719</v>
      </c>
      <c r="O220" s="27">
        <f t="shared" si="42"/>
        <v>573984.72</v>
      </c>
      <c r="P220" s="81">
        <f t="shared" si="43"/>
        <v>0.99999999252227778</v>
      </c>
      <c r="Q220" s="27">
        <f t="shared" si="44"/>
        <v>108003.75</v>
      </c>
      <c r="R220" s="82">
        <f t="shared" si="45"/>
        <v>1.0000000224070802</v>
      </c>
    </row>
    <row r="221" spans="1:18" s="4" customFormat="1" ht="39" customHeight="1" x14ac:dyDescent="0.25">
      <c r="A221" s="176" t="s">
        <v>266</v>
      </c>
      <c r="B221" s="103" t="s">
        <v>244</v>
      </c>
      <c r="C221" s="119"/>
      <c r="D221" s="115" t="s">
        <v>1655</v>
      </c>
      <c r="E221" s="178"/>
      <c r="F221" s="170">
        <v>1574287.0012372634</v>
      </c>
      <c r="G221" s="27">
        <v>308147.28569693503</v>
      </c>
      <c r="H221" s="27">
        <v>1158135.9679603772</v>
      </c>
      <c r="I221" s="29">
        <v>108003.74757995136</v>
      </c>
      <c r="J221" s="76"/>
      <c r="K221" s="28">
        <f t="shared" si="38"/>
        <v>1574287.01</v>
      </c>
      <c r="L221" s="81">
        <f t="shared" si="39"/>
        <v>1.000000005566162</v>
      </c>
      <c r="M221" s="27">
        <f t="shared" si="40"/>
        <v>308147.28999999998</v>
      </c>
      <c r="N221" s="81">
        <f t="shared" si="41"/>
        <v>1.0000000139643124</v>
      </c>
      <c r="O221" s="27">
        <f t="shared" si="42"/>
        <v>1158135.97</v>
      </c>
      <c r="P221" s="81">
        <f t="shared" si="43"/>
        <v>1.0000000017611255</v>
      </c>
      <c r="Q221" s="27">
        <f t="shared" si="44"/>
        <v>108003.75</v>
      </c>
      <c r="R221" s="82">
        <f t="shared" si="45"/>
        <v>1.0000000224070802</v>
      </c>
    </row>
    <row r="222" spans="1:18" s="4" customFormat="1" ht="221.45" customHeight="1" x14ac:dyDescent="0.25">
      <c r="A222" s="180" t="s">
        <v>267</v>
      </c>
      <c r="B222" s="157" t="s">
        <v>1546</v>
      </c>
      <c r="C222" s="119" t="s">
        <v>1547</v>
      </c>
      <c r="D222" s="115"/>
      <c r="E222" s="190" t="s">
        <v>1673</v>
      </c>
      <c r="F222" s="170"/>
      <c r="G222" s="27"/>
      <c r="H222" s="27"/>
      <c r="I222" s="29"/>
      <c r="J222" s="76"/>
      <c r="K222" s="28"/>
      <c r="L222" s="81"/>
      <c r="M222" s="27"/>
      <c r="N222" s="81"/>
      <c r="O222" s="27"/>
      <c r="P222" s="81"/>
      <c r="Q222" s="27"/>
      <c r="R222" s="82"/>
    </row>
    <row r="223" spans="1:18" s="4" customFormat="1" ht="39" customHeight="1" x14ac:dyDescent="0.25">
      <c r="A223" s="176" t="s">
        <v>268</v>
      </c>
      <c r="B223" s="103" t="s">
        <v>204</v>
      </c>
      <c r="C223" s="119"/>
      <c r="D223" s="115" t="s">
        <v>1655</v>
      </c>
      <c r="E223" s="190"/>
      <c r="F223" s="170">
        <v>287588.05440511944</v>
      </c>
      <c r="G223" s="27">
        <v>148134.04577110271</v>
      </c>
      <c r="H223" s="27">
        <v>88996.690697250015</v>
      </c>
      <c r="I223" s="29">
        <v>50457.317936766725</v>
      </c>
      <c r="J223" s="76"/>
      <c r="K223" s="28">
        <f t="shared" si="38"/>
        <v>287588.06</v>
      </c>
      <c r="L223" s="81">
        <f t="shared" si="39"/>
        <v>1.0000000194544956</v>
      </c>
      <c r="M223" s="27">
        <f t="shared" si="40"/>
        <v>148134.04999999999</v>
      </c>
      <c r="N223" s="81">
        <f t="shared" si="41"/>
        <v>1.0000000285477741</v>
      </c>
      <c r="O223" s="27">
        <f t="shared" si="42"/>
        <v>88996.69</v>
      </c>
      <c r="P223" s="81">
        <f t="shared" si="43"/>
        <v>0.99999999216543889</v>
      </c>
      <c r="Q223" s="27">
        <f t="shared" si="44"/>
        <v>50457.32</v>
      </c>
      <c r="R223" s="82">
        <f t="shared" si="45"/>
        <v>1.0000000408906649</v>
      </c>
    </row>
    <row r="224" spans="1:18" s="4" customFormat="1" ht="39" customHeight="1" x14ac:dyDescent="0.25">
      <c r="A224" s="176" t="s">
        <v>269</v>
      </c>
      <c r="B224" s="103" t="s">
        <v>206</v>
      </c>
      <c r="C224" s="119"/>
      <c r="D224" s="115" t="s">
        <v>1655</v>
      </c>
      <c r="E224" s="190"/>
      <c r="F224" s="170">
        <v>344409.11875916977</v>
      </c>
      <c r="G224" s="27">
        <v>159539.63213790336</v>
      </c>
      <c r="H224" s="27">
        <v>134412.16868449966</v>
      </c>
      <c r="I224" s="29">
        <v>50457.317936766725</v>
      </c>
      <c r="J224" s="76"/>
      <c r="K224" s="28">
        <f t="shared" si="38"/>
        <v>344409.12000000005</v>
      </c>
      <c r="L224" s="81">
        <f t="shared" si="39"/>
        <v>1.0000000036027801</v>
      </c>
      <c r="M224" s="27">
        <f t="shared" si="40"/>
        <v>159539.63</v>
      </c>
      <c r="N224" s="81">
        <f t="shared" si="41"/>
        <v>0.99999998659954692</v>
      </c>
      <c r="O224" s="27">
        <f t="shared" si="42"/>
        <v>134412.17000000001</v>
      </c>
      <c r="P224" s="81">
        <f t="shared" si="43"/>
        <v>1.0000000097870629</v>
      </c>
      <c r="Q224" s="27">
        <f t="shared" si="44"/>
        <v>50457.32</v>
      </c>
      <c r="R224" s="82">
        <f t="shared" si="45"/>
        <v>1.0000000408906649</v>
      </c>
    </row>
    <row r="225" spans="1:18" s="4" customFormat="1" ht="39" customHeight="1" x14ac:dyDescent="0.25">
      <c r="A225" s="176" t="s">
        <v>270</v>
      </c>
      <c r="B225" s="103" t="s">
        <v>208</v>
      </c>
      <c r="C225" s="119"/>
      <c r="D225" s="115" t="s">
        <v>1655</v>
      </c>
      <c r="E225" s="190"/>
      <c r="F225" s="170">
        <v>427342.08999022102</v>
      </c>
      <c r="G225" s="27">
        <v>170945.21850470398</v>
      </c>
      <c r="H225" s="27">
        <v>205939.55354875035</v>
      </c>
      <c r="I225" s="29">
        <v>50457.317936766725</v>
      </c>
      <c r="J225" s="76"/>
      <c r="K225" s="28">
        <f t="shared" si="38"/>
        <v>427342.09</v>
      </c>
      <c r="L225" s="81">
        <f t="shared" si="39"/>
        <v>1.0000000000228833</v>
      </c>
      <c r="M225" s="27">
        <f t="shared" si="40"/>
        <v>170945.22</v>
      </c>
      <c r="N225" s="81">
        <f t="shared" si="41"/>
        <v>1.0000000087472234</v>
      </c>
      <c r="O225" s="27">
        <f t="shared" si="42"/>
        <v>205939.55</v>
      </c>
      <c r="P225" s="81">
        <f t="shared" si="43"/>
        <v>0.99999998276800006</v>
      </c>
      <c r="Q225" s="27">
        <f t="shared" si="44"/>
        <v>50457.32</v>
      </c>
      <c r="R225" s="82">
        <f t="shared" si="45"/>
        <v>1.0000000408906649</v>
      </c>
    </row>
    <row r="226" spans="1:18" s="4" customFormat="1" ht="39" customHeight="1" x14ac:dyDescent="0.25">
      <c r="A226" s="176" t="s">
        <v>271</v>
      </c>
      <c r="B226" s="103" t="s">
        <v>210</v>
      </c>
      <c r="C226" s="119"/>
      <c r="D226" s="115" t="s">
        <v>1655</v>
      </c>
      <c r="E226" s="190"/>
      <c r="F226" s="170">
        <v>508918.44491512893</v>
      </c>
      <c r="G226" s="27">
        <v>193756.4010213619</v>
      </c>
      <c r="H226" s="27">
        <v>264704.72595700034</v>
      </c>
      <c r="I226" s="29">
        <v>50457.317936766725</v>
      </c>
      <c r="J226" s="76"/>
      <c r="K226" s="28">
        <f t="shared" si="38"/>
        <v>508918.45</v>
      </c>
      <c r="L226" s="81">
        <f t="shared" si="39"/>
        <v>1.0000000099915245</v>
      </c>
      <c r="M226" s="27">
        <f t="shared" si="40"/>
        <v>193756.4</v>
      </c>
      <c r="N226" s="81">
        <f t="shared" si="41"/>
        <v>0.99999999472862877</v>
      </c>
      <c r="O226" s="27">
        <f t="shared" si="42"/>
        <v>264704.73</v>
      </c>
      <c r="P226" s="81">
        <f t="shared" si="43"/>
        <v>1.000000015273621</v>
      </c>
      <c r="Q226" s="27">
        <f t="shared" si="44"/>
        <v>50457.32</v>
      </c>
      <c r="R226" s="82">
        <f t="shared" si="45"/>
        <v>1.0000000408906649</v>
      </c>
    </row>
    <row r="227" spans="1:18" s="4" customFormat="1" ht="39" customHeight="1" x14ac:dyDescent="0.25">
      <c r="A227" s="176" t="s">
        <v>272</v>
      </c>
      <c r="B227" s="103" t="s">
        <v>212</v>
      </c>
      <c r="C227" s="119"/>
      <c r="D227" s="115" t="s">
        <v>1655</v>
      </c>
      <c r="E227" s="190"/>
      <c r="F227" s="170">
        <v>738959.19138300826</v>
      </c>
      <c r="G227" s="27">
        <v>207753.8028007411</v>
      </c>
      <c r="H227" s="27">
        <v>480748.07064550038</v>
      </c>
      <c r="I227" s="29">
        <v>50457.317936766725</v>
      </c>
      <c r="J227" s="76"/>
      <c r="K227" s="28">
        <f t="shared" si="38"/>
        <v>738959.19</v>
      </c>
      <c r="L227" s="81">
        <f t="shared" si="39"/>
        <v>0.99999999812843754</v>
      </c>
      <c r="M227" s="27">
        <f t="shared" si="40"/>
        <v>207753.8</v>
      </c>
      <c r="N227" s="81">
        <f t="shared" si="41"/>
        <v>0.99999998651894173</v>
      </c>
      <c r="O227" s="27">
        <f t="shared" si="42"/>
        <v>480748.07</v>
      </c>
      <c r="P227" s="81">
        <f t="shared" si="43"/>
        <v>0.99999999865730016</v>
      </c>
      <c r="Q227" s="27">
        <f t="shared" si="44"/>
        <v>50457.32</v>
      </c>
      <c r="R227" s="82">
        <f t="shared" si="45"/>
        <v>1.0000000408906649</v>
      </c>
    </row>
    <row r="228" spans="1:18" s="4" customFormat="1" ht="39" customHeight="1" x14ac:dyDescent="0.25">
      <c r="A228" s="176" t="s">
        <v>273</v>
      </c>
      <c r="B228" s="103" t="s">
        <v>214</v>
      </c>
      <c r="C228" s="119"/>
      <c r="D228" s="115" t="s">
        <v>1655</v>
      </c>
      <c r="E228" s="190"/>
      <c r="F228" s="170">
        <v>1269837.2021294602</v>
      </c>
      <c r="G228" s="27">
        <v>334640.41917769349</v>
      </c>
      <c r="H228" s="27">
        <v>884739.46501500008</v>
      </c>
      <c r="I228" s="29">
        <v>50457.317936766725</v>
      </c>
      <c r="J228" s="76"/>
      <c r="K228" s="28">
        <f t="shared" si="38"/>
        <v>1269837.21</v>
      </c>
      <c r="L228" s="81">
        <f t="shared" si="39"/>
        <v>1.0000000061980698</v>
      </c>
      <c r="M228" s="27">
        <f t="shared" si="40"/>
        <v>334640.42</v>
      </c>
      <c r="N228" s="81">
        <f t="shared" si="41"/>
        <v>1.0000000024572839</v>
      </c>
      <c r="O228" s="27">
        <f t="shared" si="42"/>
        <v>884739.47</v>
      </c>
      <c r="P228" s="81">
        <f t="shared" si="43"/>
        <v>1.0000000056344269</v>
      </c>
      <c r="Q228" s="27">
        <f t="shared" si="44"/>
        <v>50457.32</v>
      </c>
      <c r="R228" s="82">
        <f t="shared" si="45"/>
        <v>1.0000000408906649</v>
      </c>
    </row>
    <row r="229" spans="1:18" s="4" customFormat="1" ht="39" customHeight="1" x14ac:dyDescent="0.25">
      <c r="A229" s="176" t="s">
        <v>274</v>
      </c>
      <c r="B229" s="103" t="s">
        <v>216</v>
      </c>
      <c r="C229" s="119"/>
      <c r="D229" s="115" t="s">
        <v>1655</v>
      </c>
      <c r="E229" s="190"/>
      <c r="F229" s="170">
        <v>1794764.2692942915</v>
      </c>
      <c r="G229" s="27">
        <v>464335.06630202493</v>
      </c>
      <c r="H229" s="27">
        <v>1279971.8850554998</v>
      </c>
      <c r="I229" s="29">
        <v>50457.317936766725</v>
      </c>
      <c r="J229" s="76"/>
      <c r="K229" s="28">
        <f t="shared" si="38"/>
        <v>1794764.28</v>
      </c>
      <c r="L229" s="81">
        <f t="shared" si="39"/>
        <v>1.0000000059649663</v>
      </c>
      <c r="M229" s="27">
        <f t="shared" si="40"/>
        <v>464335.07</v>
      </c>
      <c r="N229" s="81">
        <f t="shared" si="41"/>
        <v>1.0000000079640228</v>
      </c>
      <c r="O229" s="27">
        <f t="shared" si="42"/>
        <v>1279971.8899999999</v>
      </c>
      <c r="P229" s="81">
        <f t="shared" si="43"/>
        <v>1.0000000038629755</v>
      </c>
      <c r="Q229" s="27">
        <f t="shared" si="44"/>
        <v>50457.32</v>
      </c>
      <c r="R229" s="82">
        <f t="shared" si="45"/>
        <v>1.0000000408906649</v>
      </c>
    </row>
    <row r="230" spans="1:18" s="4" customFormat="1" ht="39" customHeight="1" x14ac:dyDescent="0.25">
      <c r="A230" s="176" t="s">
        <v>275</v>
      </c>
      <c r="B230" s="103" t="s">
        <v>218</v>
      </c>
      <c r="C230" s="119"/>
      <c r="D230" s="115" t="s">
        <v>1655</v>
      </c>
      <c r="E230" s="190"/>
      <c r="F230" s="170">
        <v>2285065.0877704388</v>
      </c>
      <c r="G230" s="27">
        <v>553868.36800616828</v>
      </c>
      <c r="H230" s="27">
        <v>1680739.4018275035</v>
      </c>
      <c r="I230" s="29">
        <v>50457.317936766725</v>
      </c>
      <c r="J230" s="76"/>
      <c r="K230" s="28">
        <f t="shared" si="38"/>
        <v>2285065.09</v>
      </c>
      <c r="L230" s="81">
        <f t="shared" si="39"/>
        <v>1.0000000009757102</v>
      </c>
      <c r="M230" s="27">
        <f t="shared" si="40"/>
        <v>553868.37</v>
      </c>
      <c r="N230" s="81">
        <f t="shared" si="41"/>
        <v>1.0000000035998295</v>
      </c>
      <c r="O230" s="27">
        <f t="shared" si="42"/>
        <v>1680739.4</v>
      </c>
      <c r="P230" s="81">
        <f t="shared" si="43"/>
        <v>0.99999999891267877</v>
      </c>
      <c r="Q230" s="27">
        <f t="shared" si="44"/>
        <v>50457.32</v>
      </c>
      <c r="R230" s="82">
        <f t="shared" si="45"/>
        <v>1.0000000408906649</v>
      </c>
    </row>
    <row r="231" spans="1:18" s="4" customFormat="1" ht="39" customHeight="1" x14ac:dyDescent="0.25">
      <c r="A231" s="176" t="s">
        <v>276</v>
      </c>
      <c r="B231" s="103" t="s">
        <v>220</v>
      </c>
      <c r="C231" s="119"/>
      <c r="D231" s="115" t="s">
        <v>1655</v>
      </c>
      <c r="E231" s="190"/>
      <c r="F231" s="170">
        <v>3511215.0816700226</v>
      </c>
      <c r="G231" s="27">
        <v>652933.66376775946</v>
      </c>
      <c r="H231" s="27">
        <v>2807824.0999654965</v>
      </c>
      <c r="I231" s="29">
        <v>50457.317936766725</v>
      </c>
      <c r="J231" s="76"/>
      <c r="K231" s="28">
        <f t="shared" si="38"/>
        <v>3511215.08</v>
      </c>
      <c r="L231" s="81">
        <f t="shared" si="39"/>
        <v>0.99999999952437479</v>
      </c>
      <c r="M231" s="27">
        <f t="shared" si="40"/>
        <v>652933.66</v>
      </c>
      <c r="N231" s="81">
        <f t="shared" si="41"/>
        <v>0.99999999422949126</v>
      </c>
      <c r="O231" s="27">
        <f t="shared" si="42"/>
        <v>2807824.1</v>
      </c>
      <c r="P231" s="81">
        <f t="shared" si="43"/>
        <v>1.0000000000122884</v>
      </c>
      <c r="Q231" s="27">
        <f t="shared" si="44"/>
        <v>50457.32</v>
      </c>
      <c r="R231" s="82">
        <f t="shared" si="45"/>
        <v>1.0000000408906649</v>
      </c>
    </row>
    <row r="232" spans="1:18" s="4" customFormat="1" ht="39" customHeight="1" x14ac:dyDescent="0.25">
      <c r="A232" s="176" t="s">
        <v>277</v>
      </c>
      <c r="B232" s="103" t="s">
        <v>222</v>
      </c>
      <c r="C232" s="119"/>
      <c r="D232" s="115" t="s">
        <v>1655</v>
      </c>
      <c r="E232" s="190"/>
      <c r="F232" s="170">
        <v>307326.74126461946</v>
      </c>
      <c r="G232" s="27">
        <v>148134.04577110271</v>
      </c>
      <c r="H232" s="27">
        <v>108735.37755675001</v>
      </c>
      <c r="I232" s="29">
        <v>50457.317936766725</v>
      </c>
      <c r="J232" s="76"/>
      <c r="K232" s="28">
        <f t="shared" si="38"/>
        <v>307326.75</v>
      </c>
      <c r="L232" s="81">
        <f t="shared" si="39"/>
        <v>1.0000000284237567</v>
      </c>
      <c r="M232" s="27">
        <f t="shared" si="40"/>
        <v>148134.04999999999</v>
      </c>
      <c r="N232" s="81">
        <f t="shared" si="41"/>
        <v>1.0000000285477741</v>
      </c>
      <c r="O232" s="27">
        <f t="shared" si="42"/>
        <v>108735.38</v>
      </c>
      <c r="P232" s="81">
        <f t="shared" si="43"/>
        <v>1.0000000224696879</v>
      </c>
      <c r="Q232" s="27">
        <f t="shared" si="44"/>
        <v>50457.32</v>
      </c>
      <c r="R232" s="82">
        <f t="shared" si="45"/>
        <v>1.0000000408906649</v>
      </c>
    </row>
    <row r="233" spans="1:18" s="4" customFormat="1" ht="39" customHeight="1" x14ac:dyDescent="0.25">
      <c r="A233" s="176" t="s">
        <v>278</v>
      </c>
      <c r="B233" s="103" t="s">
        <v>224</v>
      </c>
      <c r="C233" s="119"/>
      <c r="D233" s="115" t="s">
        <v>1655</v>
      </c>
      <c r="E233" s="190"/>
      <c r="F233" s="170">
        <v>383985.44323916972</v>
      </c>
      <c r="G233" s="27">
        <v>159539.63213790336</v>
      </c>
      <c r="H233" s="27">
        <v>173988.49316449964</v>
      </c>
      <c r="I233" s="29">
        <v>50457.317936766725</v>
      </c>
      <c r="J233" s="76"/>
      <c r="K233" s="28">
        <f t="shared" si="38"/>
        <v>383985.44</v>
      </c>
      <c r="L233" s="81">
        <f t="shared" si="39"/>
        <v>0.99999999156434238</v>
      </c>
      <c r="M233" s="27">
        <f t="shared" si="40"/>
        <v>159539.63</v>
      </c>
      <c r="N233" s="81">
        <f t="shared" si="41"/>
        <v>0.99999998659954692</v>
      </c>
      <c r="O233" s="27">
        <f t="shared" si="42"/>
        <v>173988.49</v>
      </c>
      <c r="P233" s="81">
        <f t="shared" si="43"/>
        <v>0.99999998181201766</v>
      </c>
      <c r="Q233" s="27">
        <f t="shared" si="44"/>
        <v>50457.32</v>
      </c>
      <c r="R233" s="82">
        <f t="shared" si="45"/>
        <v>1.0000000408906649</v>
      </c>
    </row>
    <row r="234" spans="1:18" s="4" customFormat="1" ht="39" customHeight="1" x14ac:dyDescent="0.25">
      <c r="A234" s="176" t="s">
        <v>279</v>
      </c>
      <c r="B234" s="103" t="s">
        <v>226</v>
      </c>
      <c r="C234" s="119"/>
      <c r="D234" s="115" t="s">
        <v>1655</v>
      </c>
      <c r="E234" s="190"/>
      <c r="F234" s="170">
        <v>461418.46352422104</v>
      </c>
      <c r="G234" s="27">
        <v>170945.21850470398</v>
      </c>
      <c r="H234" s="27">
        <v>240015.92708275036</v>
      </c>
      <c r="I234" s="29">
        <v>50457.317936766725</v>
      </c>
      <c r="J234" s="76"/>
      <c r="K234" s="28">
        <f t="shared" si="38"/>
        <v>461418.47000000003</v>
      </c>
      <c r="L234" s="81">
        <f t="shared" si="39"/>
        <v>1.0000000140345033</v>
      </c>
      <c r="M234" s="27">
        <f t="shared" si="40"/>
        <v>170945.22</v>
      </c>
      <c r="N234" s="81">
        <f t="shared" si="41"/>
        <v>1.0000000087472234</v>
      </c>
      <c r="O234" s="27">
        <f t="shared" si="42"/>
        <v>240015.93</v>
      </c>
      <c r="P234" s="81">
        <f t="shared" si="43"/>
        <v>1.0000000121544002</v>
      </c>
      <c r="Q234" s="27">
        <f t="shared" si="44"/>
        <v>50457.32</v>
      </c>
      <c r="R234" s="82">
        <f t="shared" si="45"/>
        <v>1.0000000408906649</v>
      </c>
    </row>
    <row r="235" spans="1:18" s="4" customFormat="1" ht="39" customHeight="1" x14ac:dyDescent="0.25">
      <c r="A235" s="176" t="s">
        <v>280</v>
      </c>
      <c r="B235" s="103" t="s">
        <v>228</v>
      </c>
      <c r="C235" s="119"/>
      <c r="D235" s="115" t="s">
        <v>1655</v>
      </c>
      <c r="E235" s="190"/>
      <c r="F235" s="170">
        <v>612309.79286487866</v>
      </c>
      <c r="G235" s="27">
        <v>193756.4010213619</v>
      </c>
      <c r="H235" s="27">
        <v>368096.07390675001</v>
      </c>
      <c r="I235" s="29">
        <v>50457.317936766725</v>
      </c>
      <c r="J235" s="76"/>
      <c r="K235" s="28">
        <f t="shared" si="38"/>
        <v>612309.78999999992</v>
      </c>
      <c r="L235" s="81">
        <f t="shared" si="39"/>
        <v>0.99999999532119399</v>
      </c>
      <c r="M235" s="27">
        <f t="shared" si="40"/>
        <v>193756.4</v>
      </c>
      <c r="N235" s="81">
        <f t="shared" si="41"/>
        <v>0.99999999472862877</v>
      </c>
      <c r="O235" s="27">
        <f t="shared" si="42"/>
        <v>368096.07</v>
      </c>
      <c r="P235" s="81">
        <f t="shared" si="43"/>
        <v>0.99999998938660239</v>
      </c>
      <c r="Q235" s="27">
        <f t="shared" si="44"/>
        <v>50457.32</v>
      </c>
      <c r="R235" s="82">
        <f t="shared" si="45"/>
        <v>1.0000000408906649</v>
      </c>
    </row>
    <row r="236" spans="1:18" s="4" customFormat="1" ht="39" customHeight="1" x14ac:dyDescent="0.25">
      <c r="A236" s="176" t="s">
        <v>281</v>
      </c>
      <c r="B236" s="103" t="s">
        <v>230</v>
      </c>
      <c r="C236" s="119"/>
      <c r="D236" s="115" t="s">
        <v>1655</v>
      </c>
      <c r="E236" s="190"/>
      <c r="F236" s="170">
        <v>931893.77322300815</v>
      </c>
      <c r="G236" s="27">
        <v>207753.8028007411</v>
      </c>
      <c r="H236" s="27">
        <v>673682.65248550032</v>
      </c>
      <c r="I236" s="29">
        <v>50457.317936766725</v>
      </c>
      <c r="J236" s="76"/>
      <c r="K236" s="28">
        <f t="shared" si="38"/>
        <v>931893.7699999999</v>
      </c>
      <c r="L236" s="81">
        <f t="shared" si="39"/>
        <v>0.99999999654144245</v>
      </c>
      <c r="M236" s="27">
        <f t="shared" si="40"/>
        <v>207753.8</v>
      </c>
      <c r="N236" s="81">
        <f t="shared" si="41"/>
        <v>0.99999998651894173</v>
      </c>
      <c r="O236" s="27">
        <f t="shared" si="42"/>
        <v>673682.65</v>
      </c>
      <c r="P236" s="81">
        <f t="shared" si="43"/>
        <v>0.99999999631057701</v>
      </c>
      <c r="Q236" s="27">
        <f t="shared" si="44"/>
        <v>50457.32</v>
      </c>
      <c r="R236" s="82">
        <f t="shared" si="45"/>
        <v>1.0000000408906649</v>
      </c>
    </row>
    <row r="237" spans="1:18" s="4" customFormat="1" ht="39" customHeight="1" x14ac:dyDescent="0.25">
      <c r="A237" s="176" t="s">
        <v>282</v>
      </c>
      <c r="B237" s="103" t="s">
        <v>232</v>
      </c>
      <c r="C237" s="119"/>
      <c r="D237" s="115" t="s">
        <v>1655</v>
      </c>
      <c r="E237" s="190"/>
      <c r="F237" s="170">
        <v>1787120.6243717603</v>
      </c>
      <c r="G237" s="27">
        <v>334640.41917769349</v>
      </c>
      <c r="H237" s="27">
        <v>1402022.8872573001</v>
      </c>
      <c r="I237" s="29">
        <v>50457.317936766725</v>
      </c>
      <c r="J237" s="76"/>
      <c r="K237" s="28">
        <f t="shared" si="38"/>
        <v>1787120.63</v>
      </c>
      <c r="L237" s="81">
        <f t="shared" si="39"/>
        <v>1.0000000031493339</v>
      </c>
      <c r="M237" s="27">
        <f t="shared" si="40"/>
        <v>334640.42</v>
      </c>
      <c r="N237" s="81">
        <f t="shared" si="41"/>
        <v>1.0000000024572839</v>
      </c>
      <c r="O237" s="27">
        <f t="shared" si="42"/>
        <v>1402022.89</v>
      </c>
      <c r="P237" s="81">
        <f t="shared" si="43"/>
        <v>1.0000000019562447</v>
      </c>
      <c r="Q237" s="27">
        <f t="shared" si="44"/>
        <v>50457.32</v>
      </c>
      <c r="R237" s="82">
        <f t="shared" si="45"/>
        <v>1.0000000408906649</v>
      </c>
    </row>
    <row r="238" spans="1:18" s="4" customFormat="1" ht="39" customHeight="1" x14ac:dyDescent="0.25">
      <c r="A238" s="176" t="s">
        <v>283</v>
      </c>
      <c r="B238" s="103" t="s">
        <v>234</v>
      </c>
      <c r="C238" s="119"/>
      <c r="D238" s="115" t="s">
        <v>1655</v>
      </c>
      <c r="E238" s="190"/>
      <c r="F238" s="170">
        <v>2568206.7830553381</v>
      </c>
      <c r="G238" s="27">
        <v>464335.06630202493</v>
      </c>
      <c r="H238" s="27">
        <v>2053414.3988165462</v>
      </c>
      <c r="I238" s="29">
        <v>50457.317936766725</v>
      </c>
      <c r="J238" s="76"/>
      <c r="K238" s="28">
        <f t="shared" si="38"/>
        <v>2568206.7899999996</v>
      </c>
      <c r="L238" s="81">
        <f t="shared" si="39"/>
        <v>1.0000000027040896</v>
      </c>
      <c r="M238" s="27">
        <f t="shared" si="40"/>
        <v>464335.07</v>
      </c>
      <c r="N238" s="81">
        <f t="shared" si="41"/>
        <v>1.0000000079640228</v>
      </c>
      <c r="O238" s="27">
        <f t="shared" si="42"/>
        <v>2053414.4</v>
      </c>
      <c r="P238" s="81">
        <f t="shared" si="43"/>
        <v>1.0000000005763345</v>
      </c>
      <c r="Q238" s="27">
        <f t="shared" si="44"/>
        <v>50457.32</v>
      </c>
      <c r="R238" s="82">
        <f t="shared" si="45"/>
        <v>1.0000000408906649</v>
      </c>
    </row>
    <row r="239" spans="1:18" s="4" customFormat="1" ht="39" customHeight="1" x14ac:dyDescent="0.25">
      <c r="A239" s="176" t="s">
        <v>284</v>
      </c>
      <c r="B239" s="103" t="s">
        <v>236</v>
      </c>
      <c r="C239" s="119"/>
      <c r="D239" s="115" t="s">
        <v>1655</v>
      </c>
      <c r="E239" s="190"/>
      <c r="F239" s="170">
        <v>3302268.8523614397</v>
      </c>
      <c r="G239" s="27">
        <v>553868.36800616828</v>
      </c>
      <c r="H239" s="27">
        <v>2697943.1664185044</v>
      </c>
      <c r="I239" s="29">
        <v>50457.317936766725</v>
      </c>
      <c r="J239" s="76"/>
      <c r="K239" s="28">
        <f t="shared" si="38"/>
        <v>3302268.86</v>
      </c>
      <c r="L239" s="81">
        <f t="shared" si="39"/>
        <v>1.0000000023131248</v>
      </c>
      <c r="M239" s="27">
        <f t="shared" si="40"/>
        <v>553868.37</v>
      </c>
      <c r="N239" s="81">
        <f t="shared" si="41"/>
        <v>1.0000000035998295</v>
      </c>
      <c r="O239" s="27">
        <f t="shared" si="42"/>
        <v>2697943.17</v>
      </c>
      <c r="P239" s="81">
        <f t="shared" si="43"/>
        <v>1.000000001327491</v>
      </c>
      <c r="Q239" s="27">
        <f t="shared" si="44"/>
        <v>50457.32</v>
      </c>
      <c r="R239" s="82">
        <f t="shared" si="45"/>
        <v>1.0000000408906649</v>
      </c>
    </row>
    <row r="240" spans="1:18" s="4" customFormat="1" ht="39" customHeight="1" x14ac:dyDescent="0.25">
      <c r="A240" s="176" t="s">
        <v>285</v>
      </c>
      <c r="B240" s="103" t="s">
        <v>238</v>
      </c>
      <c r="C240" s="119"/>
      <c r="D240" s="115" t="s">
        <v>1655</v>
      </c>
      <c r="E240" s="190"/>
      <c r="F240" s="170">
        <v>4109319.803688677</v>
      </c>
      <c r="G240" s="27">
        <v>652933.66376775946</v>
      </c>
      <c r="H240" s="27">
        <v>3405928.8219841504</v>
      </c>
      <c r="I240" s="29">
        <v>50457.317936766725</v>
      </c>
      <c r="J240" s="76"/>
      <c r="K240" s="28">
        <f t="shared" si="38"/>
        <v>4109319.8</v>
      </c>
      <c r="L240" s="81">
        <f t="shared" si="39"/>
        <v>0.99999999910236304</v>
      </c>
      <c r="M240" s="27">
        <f t="shared" si="40"/>
        <v>652933.66</v>
      </c>
      <c r="N240" s="81">
        <f t="shared" si="41"/>
        <v>0.99999999422949126</v>
      </c>
      <c r="O240" s="27">
        <f t="shared" si="42"/>
        <v>3405928.82</v>
      </c>
      <c r="P240" s="81">
        <f t="shared" si="43"/>
        <v>0.99999999941744211</v>
      </c>
      <c r="Q240" s="27">
        <f t="shared" si="44"/>
        <v>50457.32</v>
      </c>
      <c r="R240" s="82">
        <f t="shared" si="45"/>
        <v>1.0000000408906649</v>
      </c>
    </row>
    <row r="241" spans="1:18" s="4" customFormat="1" ht="39" customHeight="1" x14ac:dyDescent="0.25">
      <c r="A241" s="176" t="s">
        <v>286</v>
      </c>
      <c r="B241" s="103" t="s">
        <v>240</v>
      </c>
      <c r="C241" s="119"/>
      <c r="D241" s="115" t="s">
        <v>1655</v>
      </c>
      <c r="E241" s="190"/>
      <c r="F241" s="170">
        <v>5086044.3613513736</v>
      </c>
      <c r="G241" s="27">
        <v>652933.66376775946</v>
      </c>
      <c r="H241" s="27">
        <v>4382653.379646847</v>
      </c>
      <c r="I241" s="29">
        <v>50457.317936766725</v>
      </c>
      <c r="J241" s="76"/>
      <c r="K241" s="28">
        <f t="shared" si="38"/>
        <v>5086044.3600000003</v>
      </c>
      <c r="L241" s="81">
        <f t="shared" si="39"/>
        <v>0.99999999973429776</v>
      </c>
      <c r="M241" s="27">
        <f t="shared" si="40"/>
        <v>652933.66</v>
      </c>
      <c r="N241" s="81">
        <f t="shared" si="41"/>
        <v>0.99999999422949126</v>
      </c>
      <c r="O241" s="27">
        <f t="shared" si="42"/>
        <v>4382653.38</v>
      </c>
      <c r="P241" s="81">
        <f t="shared" si="43"/>
        <v>1.0000000000805798</v>
      </c>
      <c r="Q241" s="27">
        <f t="shared" si="44"/>
        <v>50457.32</v>
      </c>
      <c r="R241" s="82">
        <f t="shared" si="45"/>
        <v>1.0000000408906649</v>
      </c>
    </row>
    <row r="242" spans="1:18" s="4" customFormat="1" ht="39" customHeight="1" x14ac:dyDescent="0.25">
      <c r="A242" s="176" t="s">
        <v>287</v>
      </c>
      <c r="B242" s="103" t="s">
        <v>242</v>
      </c>
      <c r="C242" s="119"/>
      <c r="D242" s="115" t="s">
        <v>1655</v>
      </c>
      <c r="E242" s="190"/>
      <c r="F242" s="170">
        <v>885151.81121990166</v>
      </c>
      <c r="G242" s="27">
        <v>193756.4010213619</v>
      </c>
      <c r="H242" s="27">
        <v>640938.09226177295</v>
      </c>
      <c r="I242" s="29">
        <v>50457.317936766725</v>
      </c>
      <c r="J242" s="76"/>
      <c r="K242" s="28">
        <f t="shared" si="38"/>
        <v>885151.80999999994</v>
      </c>
      <c r="L242" s="81">
        <f t="shared" si="39"/>
        <v>0.99999999862181643</v>
      </c>
      <c r="M242" s="27">
        <f t="shared" si="40"/>
        <v>193756.4</v>
      </c>
      <c r="N242" s="81">
        <f t="shared" si="41"/>
        <v>0.99999999472862877</v>
      </c>
      <c r="O242" s="27">
        <f t="shared" si="42"/>
        <v>640938.09</v>
      </c>
      <c r="P242" s="81">
        <f t="shared" si="43"/>
        <v>0.99999999647115223</v>
      </c>
      <c r="Q242" s="27">
        <f t="shared" si="44"/>
        <v>50457.32</v>
      </c>
      <c r="R242" s="82">
        <f t="shared" si="45"/>
        <v>1.0000000408906649</v>
      </c>
    </row>
    <row r="243" spans="1:18" s="4" customFormat="1" ht="39" customHeight="1" x14ac:dyDescent="0.25">
      <c r="A243" s="176" t="s">
        <v>288</v>
      </c>
      <c r="B243" s="103" t="s">
        <v>244</v>
      </c>
      <c r="C243" s="119"/>
      <c r="D243" s="115" t="s">
        <v>1655</v>
      </c>
      <c r="E243" s="190"/>
      <c r="F243" s="170">
        <v>1592381.4347599114</v>
      </c>
      <c r="G243" s="27">
        <v>207753.8028007411</v>
      </c>
      <c r="H243" s="27">
        <v>1334170.3140224037</v>
      </c>
      <c r="I243" s="29">
        <v>50457.317936766725</v>
      </c>
      <c r="J243" s="76"/>
      <c r="K243" s="28">
        <f t="shared" si="38"/>
        <v>1592381.4300000002</v>
      </c>
      <c r="L243" s="81">
        <f t="shared" si="39"/>
        <v>0.99999999701082221</v>
      </c>
      <c r="M243" s="27">
        <f t="shared" si="40"/>
        <v>207753.8</v>
      </c>
      <c r="N243" s="81">
        <f t="shared" si="41"/>
        <v>0.99999998651894173</v>
      </c>
      <c r="O243" s="27">
        <f t="shared" si="42"/>
        <v>1334170.31</v>
      </c>
      <c r="P243" s="81">
        <f t="shared" si="43"/>
        <v>0.9999999969850899</v>
      </c>
      <c r="Q243" s="27">
        <f t="shared" si="44"/>
        <v>50457.32</v>
      </c>
      <c r="R243" s="82">
        <f t="shared" si="45"/>
        <v>1.0000000408906649</v>
      </c>
    </row>
    <row r="244" spans="1:18" s="4" customFormat="1" ht="90" customHeight="1" x14ac:dyDescent="0.25">
      <c r="A244" s="176" t="s">
        <v>289</v>
      </c>
      <c r="B244" s="103" t="s">
        <v>1674</v>
      </c>
      <c r="C244" s="119" t="s">
        <v>1548</v>
      </c>
      <c r="D244" s="115"/>
      <c r="E244" s="198" t="s">
        <v>1549</v>
      </c>
      <c r="F244" s="170"/>
      <c r="G244" s="27"/>
      <c r="H244" s="27"/>
      <c r="I244" s="29"/>
      <c r="J244" s="76"/>
      <c r="K244" s="28"/>
      <c r="L244" s="81"/>
      <c r="M244" s="27"/>
      <c r="N244" s="81"/>
      <c r="O244" s="27"/>
      <c r="P244" s="81"/>
      <c r="Q244" s="27"/>
      <c r="R244" s="82"/>
    </row>
    <row r="245" spans="1:18" s="4" customFormat="1" ht="39" customHeight="1" x14ac:dyDescent="0.25">
      <c r="A245" s="176" t="s">
        <v>290</v>
      </c>
      <c r="B245" s="103" t="s">
        <v>291</v>
      </c>
      <c r="C245" s="119"/>
      <c r="D245" s="115" t="s">
        <v>194</v>
      </c>
      <c r="E245" s="198"/>
      <c r="F245" s="170">
        <v>3617.7782742106638</v>
      </c>
      <c r="G245" s="27">
        <v>855.90096489626706</v>
      </c>
      <c r="H245" s="27">
        <v>2604.9099124999966</v>
      </c>
      <c r="I245" s="29">
        <v>156.96739681439999</v>
      </c>
      <c r="J245" s="76"/>
      <c r="K245" s="28">
        <f t="shared" si="38"/>
        <v>3617.7799999999997</v>
      </c>
      <c r="L245" s="81">
        <f t="shared" si="39"/>
        <v>1.0000004770301565</v>
      </c>
      <c r="M245" s="27">
        <f t="shared" si="40"/>
        <v>855.9</v>
      </c>
      <c r="N245" s="81">
        <f t="shared" si="41"/>
        <v>0.9999988726543062</v>
      </c>
      <c r="O245" s="27">
        <f t="shared" si="42"/>
        <v>2604.91</v>
      </c>
      <c r="P245" s="81">
        <f t="shared" si="43"/>
        <v>1.0000000335904142</v>
      </c>
      <c r="Q245" s="27">
        <f t="shared" si="44"/>
        <v>156.97</v>
      </c>
      <c r="R245" s="82">
        <f t="shared" si="45"/>
        <v>1.0000165842439439</v>
      </c>
    </row>
    <row r="246" spans="1:18" s="4" customFormat="1" ht="39" customHeight="1" x14ac:dyDescent="0.25">
      <c r="A246" s="176" t="s">
        <v>292</v>
      </c>
      <c r="B246" s="103" t="s">
        <v>293</v>
      </c>
      <c r="C246" s="119"/>
      <c r="D246" s="115" t="s">
        <v>194</v>
      </c>
      <c r="E246" s="198"/>
      <c r="F246" s="170">
        <v>4967.6312751679998</v>
      </c>
      <c r="G246" s="27">
        <v>1167.3144081046398</v>
      </c>
      <c r="H246" s="27">
        <v>3576.8449499999997</v>
      </c>
      <c r="I246" s="29">
        <v>223.47191706336</v>
      </c>
      <c r="J246" s="76"/>
      <c r="K246" s="28">
        <f t="shared" si="38"/>
        <v>4967.62</v>
      </c>
      <c r="L246" s="81">
        <f t="shared" si="39"/>
        <v>0.99999773027276473</v>
      </c>
      <c r="M246" s="27">
        <f t="shared" si="40"/>
        <v>1167.31</v>
      </c>
      <c r="N246" s="81">
        <f t="shared" si="41"/>
        <v>0.99999622372121055</v>
      </c>
      <c r="O246" s="27">
        <f t="shared" si="42"/>
        <v>3576.84</v>
      </c>
      <c r="P246" s="81">
        <f t="shared" si="43"/>
        <v>0.99999861609880525</v>
      </c>
      <c r="Q246" s="27">
        <f t="shared" si="44"/>
        <v>223.47</v>
      </c>
      <c r="R246" s="82">
        <f t="shared" si="45"/>
        <v>0.99999142145740194</v>
      </c>
    </row>
    <row r="247" spans="1:18" s="4" customFormat="1" ht="39" customHeight="1" x14ac:dyDescent="0.25">
      <c r="A247" s="176" t="s">
        <v>294</v>
      </c>
      <c r="B247" s="103" t="s">
        <v>295</v>
      </c>
      <c r="C247" s="119"/>
      <c r="D247" s="115" t="s">
        <v>194</v>
      </c>
      <c r="E247" s="198"/>
      <c r="F247" s="170">
        <v>5291.0790701405122</v>
      </c>
      <c r="G247" s="27">
        <v>1401.607111547552</v>
      </c>
      <c r="H247" s="27">
        <v>3576.8449499999997</v>
      </c>
      <c r="I247" s="29">
        <v>312.62700859296001</v>
      </c>
      <c r="J247" s="76"/>
      <c r="K247" s="28">
        <f t="shared" si="38"/>
        <v>5291.08</v>
      </c>
      <c r="L247" s="81">
        <f t="shared" si="39"/>
        <v>1.0000001757409926</v>
      </c>
      <c r="M247" s="27">
        <f t="shared" si="40"/>
        <v>1401.61</v>
      </c>
      <c r="N247" s="81">
        <f t="shared" si="41"/>
        <v>1.0000020608146349</v>
      </c>
      <c r="O247" s="27">
        <f t="shared" si="42"/>
        <v>3576.84</v>
      </c>
      <c r="P247" s="81">
        <f t="shared" si="43"/>
        <v>0.99999861609880525</v>
      </c>
      <c r="Q247" s="27">
        <f t="shared" si="44"/>
        <v>312.63</v>
      </c>
      <c r="R247" s="82">
        <f t="shared" si="45"/>
        <v>1.0000095686135804</v>
      </c>
    </row>
    <row r="248" spans="1:18" s="4" customFormat="1" ht="39" customHeight="1" x14ac:dyDescent="0.25">
      <c r="A248" s="176" t="s">
        <v>296</v>
      </c>
      <c r="B248" s="103" t="s">
        <v>297</v>
      </c>
      <c r="C248" s="119"/>
      <c r="D248" s="115" t="s">
        <v>194</v>
      </c>
      <c r="E248" s="198"/>
      <c r="F248" s="170">
        <v>6635.8845489638406</v>
      </c>
      <c r="G248" s="27">
        <v>1670.15351243904</v>
      </c>
      <c r="H248" s="27">
        <v>4577.6109750000005</v>
      </c>
      <c r="I248" s="29">
        <v>388.12006152480001</v>
      </c>
      <c r="J248" s="76"/>
      <c r="K248" s="28">
        <f t="shared" si="38"/>
        <v>6635.88</v>
      </c>
      <c r="L248" s="81">
        <f t="shared" si="39"/>
        <v>0.9999993144902074</v>
      </c>
      <c r="M248" s="27">
        <f t="shared" si="40"/>
        <v>1670.15</v>
      </c>
      <c r="N248" s="81">
        <f t="shared" si="41"/>
        <v>0.99999789693641106</v>
      </c>
      <c r="O248" s="27">
        <f t="shared" si="42"/>
        <v>4577.6099999999997</v>
      </c>
      <c r="P248" s="81">
        <f t="shared" si="43"/>
        <v>0.99999978700680203</v>
      </c>
      <c r="Q248" s="27">
        <f t="shared" si="44"/>
        <v>388.12</v>
      </c>
      <c r="R248" s="82">
        <f t="shared" si="45"/>
        <v>0.99999984147997978</v>
      </c>
    </row>
    <row r="249" spans="1:18" s="4" customFormat="1" ht="39" customHeight="1" x14ac:dyDescent="0.25">
      <c r="A249" s="176" t="s">
        <v>298</v>
      </c>
      <c r="B249" s="103" t="s">
        <v>299</v>
      </c>
      <c r="C249" s="119"/>
      <c r="D249" s="115" t="s">
        <v>194</v>
      </c>
      <c r="E249" s="198"/>
      <c r="F249" s="170">
        <v>12677.075184069336</v>
      </c>
      <c r="G249" s="27">
        <v>2935.9455548011697</v>
      </c>
      <c r="H249" s="27">
        <v>9127.8780250000054</v>
      </c>
      <c r="I249" s="29">
        <v>613.25160426816001</v>
      </c>
      <c r="J249" s="76"/>
      <c r="K249" s="28">
        <f t="shared" si="38"/>
        <v>12677.079999999998</v>
      </c>
      <c r="L249" s="81">
        <f t="shared" si="39"/>
        <v>1.0000003798928847</v>
      </c>
      <c r="M249" s="27">
        <f t="shared" si="40"/>
        <v>2935.95</v>
      </c>
      <c r="N249" s="81">
        <f t="shared" si="41"/>
        <v>1.0000015140603757</v>
      </c>
      <c r="O249" s="27">
        <f t="shared" si="42"/>
        <v>9127.8799999999992</v>
      </c>
      <c r="P249" s="81">
        <f t="shared" si="43"/>
        <v>1.0000002163701123</v>
      </c>
      <c r="Q249" s="27">
        <f t="shared" si="44"/>
        <v>613.25</v>
      </c>
      <c r="R249" s="82">
        <f t="shared" si="45"/>
        <v>0.99999738399679861</v>
      </c>
    </row>
    <row r="250" spans="1:18" s="4" customFormat="1" ht="39" customHeight="1" x14ac:dyDescent="0.25">
      <c r="A250" s="176" t="s">
        <v>300</v>
      </c>
      <c r="B250" s="103" t="s">
        <v>301</v>
      </c>
      <c r="C250" s="119"/>
      <c r="D250" s="115" t="s">
        <v>194</v>
      </c>
      <c r="E250" s="198"/>
      <c r="F250" s="170">
        <v>19574.239107277368</v>
      </c>
      <c r="G250" s="27">
        <v>4396.6909733325301</v>
      </c>
      <c r="H250" s="27">
        <v>14094.044912500036</v>
      </c>
      <c r="I250" s="29">
        <v>1083.5032214448001</v>
      </c>
      <c r="J250" s="76"/>
      <c r="K250" s="28">
        <f t="shared" si="38"/>
        <v>19574.23</v>
      </c>
      <c r="L250" s="81">
        <f t="shared" si="39"/>
        <v>0.9999995347314744</v>
      </c>
      <c r="M250" s="27">
        <f t="shared" si="40"/>
        <v>4396.6899999999996</v>
      </c>
      <c r="N250" s="81">
        <f t="shared" si="41"/>
        <v>0.9999997786215733</v>
      </c>
      <c r="O250" s="27">
        <f t="shared" si="42"/>
        <v>14094.04</v>
      </c>
      <c r="P250" s="81">
        <f t="shared" si="43"/>
        <v>0.99999965144853264</v>
      </c>
      <c r="Q250" s="27">
        <f t="shared" si="44"/>
        <v>1083.5</v>
      </c>
      <c r="R250" s="82">
        <f t="shared" si="45"/>
        <v>0.99999702682489877</v>
      </c>
    </row>
    <row r="251" spans="1:18" s="4" customFormat="1" ht="39" customHeight="1" x14ac:dyDescent="0.25">
      <c r="A251" s="176" t="s">
        <v>302</v>
      </c>
      <c r="B251" s="103" t="s">
        <v>303</v>
      </c>
      <c r="C251" s="119"/>
      <c r="D251" s="115" t="s">
        <v>194</v>
      </c>
      <c r="E251" s="198"/>
      <c r="F251" s="170">
        <v>20410.931560470595</v>
      </c>
      <c r="G251" s="27">
        <v>5020.15471915936</v>
      </c>
      <c r="H251" s="27">
        <v>14094.044912500036</v>
      </c>
      <c r="I251" s="29">
        <v>1296.7319288112001</v>
      </c>
      <c r="J251" s="76"/>
      <c r="K251" s="28">
        <f t="shared" si="38"/>
        <v>20410.920000000002</v>
      </c>
      <c r="L251" s="81">
        <f t="shared" si="39"/>
        <v>0.9999994336137692</v>
      </c>
      <c r="M251" s="27">
        <f t="shared" si="40"/>
        <v>5020.1499999999996</v>
      </c>
      <c r="N251" s="81">
        <f t="shared" si="41"/>
        <v>0.99999905995738692</v>
      </c>
      <c r="O251" s="27">
        <f t="shared" si="42"/>
        <v>14094.04</v>
      </c>
      <c r="P251" s="81">
        <f t="shared" si="43"/>
        <v>0.99999965144853264</v>
      </c>
      <c r="Q251" s="27">
        <f t="shared" si="44"/>
        <v>1296.73</v>
      </c>
      <c r="R251" s="82">
        <f t="shared" si="45"/>
        <v>0.99999851255979955</v>
      </c>
    </row>
    <row r="252" spans="1:18" s="4" customFormat="1" ht="39" customHeight="1" x14ac:dyDescent="0.25">
      <c r="A252" s="176" t="s">
        <v>304</v>
      </c>
      <c r="B252" s="103" t="s">
        <v>305</v>
      </c>
      <c r="C252" s="119"/>
      <c r="D252" s="115" t="s">
        <v>194</v>
      </c>
      <c r="E252" s="198"/>
      <c r="F252" s="170">
        <v>26032.228898889378</v>
      </c>
      <c r="G252" s="27">
        <v>6471.2528344560642</v>
      </c>
      <c r="H252" s="27">
        <v>17967.410125000035</v>
      </c>
      <c r="I252" s="29">
        <v>1593.5659394332802</v>
      </c>
      <c r="J252" s="76"/>
      <c r="K252" s="28">
        <f t="shared" si="38"/>
        <v>26032.23</v>
      </c>
      <c r="L252" s="81">
        <f t="shared" si="39"/>
        <v>1.0000000422979771</v>
      </c>
      <c r="M252" s="27">
        <f t="shared" si="40"/>
        <v>6471.25</v>
      </c>
      <c r="N252" s="81">
        <f t="shared" si="41"/>
        <v>0.99999956199268725</v>
      </c>
      <c r="O252" s="27">
        <f t="shared" si="42"/>
        <v>17967.41</v>
      </c>
      <c r="P252" s="81">
        <f t="shared" si="43"/>
        <v>0.9999999930429575</v>
      </c>
      <c r="Q252" s="27">
        <f t="shared" si="44"/>
        <v>1593.57</v>
      </c>
      <c r="R252" s="82">
        <f t="shared" si="45"/>
        <v>1.0000025481008468</v>
      </c>
    </row>
    <row r="253" spans="1:18" s="4" customFormat="1" ht="39" customHeight="1" x14ac:dyDescent="0.25">
      <c r="A253" s="176" t="s">
        <v>306</v>
      </c>
      <c r="B253" s="103" t="s">
        <v>307</v>
      </c>
      <c r="C253" s="119"/>
      <c r="D253" s="115" t="s">
        <v>194</v>
      </c>
      <c r="E253" s="198"/>
      <c r="F253" s="170">
        <v>36364.013984169309</v>
      </c>
      <c r="G253" s="27">
        <v>14766.777117026393</v>
      </c>
      <c r="H253" s="27">
        <v>19124.534012500037</v>
      </c>
      <c r="I253" s="29">
        <v>2472.7028546428801</v>
      </c>
      <c r="J253" s="76"/>
      <c r="K253" s="28">
        <f t="shared" si="38"/>
        <v>36364.009999999995</v>
      </c>
      <c r="L253" s="81">
        <f t="shared" si="39"/>
        <v>0.99999989043648163</v>
      </c>
      <c r="M253" s="27">
        <f t="shared" si="40"/>
        <v>14766.78</v>
      </c>
      <c r="N253" s="81">
        <f t="shared" si="41"/>
        <v>1.0000001952337727</v>
      </c>
      <c r="O253" s="27">
        <f t="shared" si="42"/>
        <v>19124.53</v>
      </c>
      <c r="P253" s="81">
        <f t="shared" si="43"/>
        <v>0.99999979019096441</v>
      </c>
      <c r="Q253" s="27">
        <f t="shared" si="44"/>
        <v>2472.6999999999998</v>
      </c>
      <c r="R253" s="82">
        <f t="shared" si="45"/>
        <v>0.9999988455374349</v>
      </c>
    </row>
    <row r="254" spans="1:18" s="4" customFormat="1" ht="39" customHeight="1" x14ac:dyDescent="0.25">
      <c r="A254" s="176" t="s">
        <v>308</v>
      </c>
      <c r="B254" s="103" t="s">
        <v>309</v>
      </c>
      <c r="C254" s="119"/>
      <c r="D254" s="115" t="s">
        <v>194</v>
      </c>
      <c r="E254" s="198"/>
      <c r="F254" s="170">
        <v>47489.762448968533</v>
      </c>
      <c r="G254" s="27">
        <v>18777.381641668751</v>
      </c>
      <c r="H254" s="27">
        <v>25499.378683333383</v>
      </c>
      <c r="I254" s="29">
        <v>3213.0021239664002</v>
      </c>
      <c r="J254" s="76"/>
      <c r="K254" s="28">
        <f t="shared" si="38"/>
        <v>47489.760000000002</v>
      </c>
      <c r="L254" s="81">
        <f t="shared" si="39"/>
        <v>0.99999994843165341</v>
      </c>
      <c r="M254" s="27">
        <f t="shared" si="40"/>
        <v>18777.38</v>
      </c>
      <c r="N254" s="81">
        <f t="shared" si="41"/>
        <v>0.99999991257200915</v>
      </c>
      <c r="O254" s="27">
        <f t="shared" si="42"/>
        <v>25499.38</v>
      </c>
      <c r="P254" s="81">
        <f t="shared" si="43"/>
        <v>1.0000000516352432</v>
      </c>
      <c r="Q254" s="27">
        <f t="shared" si="44"/>
        <v>3213</v>
      </c>
      <c r="R254" s="82">
        <f t="shared" si="45"/>
        <v>0.99999933894646864</v>
      </c>
    </row>
    <row r="255" spans="1:18" s="4" customFormat="1" ht="56.1" customHeight="1" x14ac:dyDescent="0.25">
      <c r="A255" s="180" t="s">
        <v>310</v>
      </c>
      <c r="B255" s="103" t="s">
        <v>311</v>
      </c>
      <c r="C255" s="119" t="s">
        <v>312</v>
      </c>
      <c r="D255" s="115" t="s">
        <v>827</v>
      </c>
      <c r="E255" s="214" t="s">
        <v>1290</v>
      </c>
      <c r="F255" s="170">
        <v>34.297079750000002</v>
      </c>
      <c r="G255" s="27">
        <v>28.654427000000002</v>
      </c>
      <c r="H255" s="27">
        <v>5.6426527500000008</v>
      </c>
      <c r="I255" s="29">
        <v>0</v>
      </c>
      <c r="J255" s="76"/>
      <c r="K255" s="28">
        <f t="shared" si="38"/>
        <v>34.29</v>
      </c>
      <c r="L255" s="81">
        <f t="shared" si="39"/>
        <v>0.99979357571981031</v>
      </c>
      <c r="M255" s="27">
        <f t="shared" si="40"/>
        <v>28.65</v>
      </c>
      <c r="N255" s="81">
        <f t="shared" si="41"/>
        <v>0.999845503802955</v>
      </c>
      <c r="O255" s="27">
        <f t="shared" si="42"/>
        <v>5.64</v>
      </c>
      <c r="P255" s="81">
        <f t="shared" si="43"/>
        <v>0.99952987537643512</v>
      </c>
      <c r="Q255" s="27">
        <f t="shared" si="44"/>
        <v>0</v>
      </c>
      <c r="R255" s="82" t="e">
        <f t="shared" si="45"/>
        <v>#DIV/0!</v>
      </c>
    </row>
    <row r="256" spans="1:18" s="4" customFormat="1" ht="56.1" customHeight="1" x14ac:dyDescent="0.25">
      <c r="A256" s="180" t="s">
        <v>314</v>
      </c>
      <c r="B256" s="103" t="s">
        <v>1291</v>
      </c>
      <c r="C256" s="119" t="s">
        <v>1675</v>
      </c>
      <c r="D256" s="115" t="s">
        <v>313</v>
      </c>
      <c r="E256" s="214" t="s">
        <v>1292</v>
      </c>
      <c r="F256" s="170">
        <v>141.18672598703404</v>
      </c>
      <c r="G256" s="27">
        <v>79.689206687034044</v>
      </c>
      <c r="H256" s="27">
        <v>61.4975193</v>
      </c>
      <c r="I256" s="29">
        <v>0</v>
      </c>
      <c r="J256" s="76"/>
      <c r="K256" s="28">
        <f t="shared" si="38"/>
        <v>141.19</v>
      </c>
      <c r="L256" s="81">
        <f t="shared" si="39"/>
        <v>1.0000231892406533</v>
      </c>
      <c r="M256" s="27">
        <f t="shared" si="40"/>
        <v>79.69</v>
      </c>
      <c r="N256" s="81">
        <f t="shared" si="41"/>
        <v>1.0000099550867543</v>
      </c>
      <c r="O256" s="27">
        <f t="shared" si="42"/>
        <v>61.5</v>
      </c>
      <c r="P256" s="81">
        <f t="shared" si="43"/>
        <v>1.0000403382124716</v>
      </c>
      <c r="Q256" s="27">
        <f t="shared" si="44"/>
        <v>0</v>
      </c>
      <c r="R256" s="82" t="e">
        <f t="shared" si="45"/>
        <v>#DIV/0!</v>
      </c>
    </row>
    <row r="257" spans="1:18" s="4" customFormat="1" ht="39" customHeight="1" x14ac:dyDescent="0.25">
      <c r="A257" s="180" t="s">
        <v>315</v>
      </c>
      <c r="B257" s="103" t="s">
        <v>1676</v>
      </c>
      <c r="C257" s="119"/>
      <c r="D257" s="115"/>
      <c r="E257" s="198"/>
      <c r="F257" s="170"/>
      <c r="G257" s="27"/>
      <c r="H257" s="27"/>
      <c r="I257" s="29"/>
      <c r="J257" s="76"/>
      <c r="K257" s="28"/>
      <c r="L257" s="81"/>
      <c r="M257" s="27"/>
      <c r="N257" s="81"/>
      <c r="O257" s="27"/>
      <c r="P257" s="81"/>
      <c r="Q257" s="27"/>
      <c r="R257" s="82"/>
    </row>
    <row r="258" spans="1:18" s="4" customFormat="1" ht="105.6" customHeight="1" x14ac:dyDescent="0.25">
      <c r="A258" s="180" t="s">
        <v>316</v>
      </c>
      <c r="B258" s="103" t="s">
        <v>1465</v>
      </c>
      <c r="C258" s="119" t="s">
        <v>1293</v>
      </c>
      <c r="D258" s="115" t="s">
        <v>317</v>
      </c>
      <c r="E258" s="198" t="s">
        <v>1168</v>
      </c>
      <c r="F258" s="170">
        <v>35026.846503056629</v>
      </c>
      <c r="G258" s="27">
        <v>26653.490590233592</v>
      </c>
      <c r="H258" s="27">
        <v>0</v>
      </c>
      <c r="I258" s="29">
        <v>8373.3559128230409</v>
      </c>
      <c r="J258" s="76"/>
      <c r="K258" s="28">
        <f t="shared" si="38"/>
        <v>35026.850000000006</v>
      </c>
      <c r="L258" s="81">
        <f t="shared" si="39"/>
        <v>1.0000000998360894</v>
      </c>
      <c r="M258" s="27">
        <f t="shared" si="40"/>
        <v>26653.49</v>
      </c>
      <c r="N258" s="81">
        <f t="shared" si="41"/>
        <v>0.99999997785529859</v>
      </c>
      <c r="O258" s="27">
        <f t="shared" si="42"/>
        <v>0</v>
      </c>
      <c r="P258" s="81" t="e">
        <f t="shared" si="43"/>
        <v>#DIV/0!</v>
      </c>
      <c r="Q258" s="27">
        <f t="shared" si="44"/>
        <v>8373.36</v>
      </c>
      <c r="R258" s="82">
        <f t="shared" si="45"/>
        <v>1.0000004881169513</v>
      </c>
    </row>
    <row r="259" spans="1:18" s="4" customFormat="1" ht="110.1" customHeight="1" x14ac:dyDescent="0.25">
      <c r="A259" s="180" t="s">
        <v>318</v>
      </c>
      <c r="B259" s="103" t="s">
        <v>1466</v>
      </c>
      <c r="C259" s="119" t="s">
        <v>1293</v>
      </c>
      <c r="D259" s="115" t="s">
        <v>317</v>
      </c>
      <c r="E259" s="198" t="s">
        <v>1168</v>
      </c>
      <c r="F259" s="170">
        <v>41089.832754981311</v>
      </c>
      <c r="G259" s="27">
        <v>30637.959753793919</v>
      </c>
      <c r="H259" s="27">
        <v>0</v>
      </c>
      <c r="I259" s="29">
        <v>10451.873001187394</v>
      </c>
      <c r="J259" s="76"/>
      <c r="K259" s="28">
        <f t="shared" si="38"/>
        <v>41089.83</v>
      </c>
      <c r="L259" s="81">
        <f t="shared" si="39"/>
        <v>0.99999993295223844</v>
      </c>
      <c r="M259" s="27">
        <f t="shared" si="40"/>
        <v>30637.96</v>
      </c>
      <c r="N259" s="81">
        <f t="shared" si="41"/>
        <v>1.0000000080359817</v>
      </c>
      <c r="O259" s="27">
        <f t="shared" si="42"/>
        <v>0</v>
      </c>
      <c r="P259" s="81" t="e">
        <f t="shared" si="43"/>
        <v>#DIV/0!</v>
      </c>
      <c r="Q259" s="27">
        <f t="shared" si="44"/>
        <v>10451.870000000001</v>
      </c>
      <c r="R259" s="82">
        <f t="shared" si="45"/>
        <v>0.99999971285650013</v>
      </c>
    </row>
    <row r="260" spans="1:18" s="4" customFormat="1" ht="104.1" customHeight="1" x14ac:dyDescent="0.25">
      <c r="A260" s="180" t="s">
        <v>1677</v>
      </c>
      <c r="B260" s="103" t="s">
        <v>1467</v>
      </c>
      <c r="C260" s="119" t="s">
        <v>1293</v>
      </c>
      <c r="D260" s="115" t="s">
        <v>317</v>
      </c>
      <c r="E260" s="198" t="s">
        <v>1168</v>
      </c>
      <c r="F260" s="170">
        <v>116627.63371339515</v>
      </c>
      <c r="G260" s="27">
        <v>106025.12155763194</v>
      </c>
      <c r="H260" s="27">
        <v>0</v>
      </c>
      <c r="I260" s="29">
        <v>10602.512155763203</v>
      </c>
      <c r="J260" s="76"/>
      <c r="K260" s="28">
        <f t="shared" si="38"/>
        <v>116627.62999999999</v>
      </c>
      <c r="L260" s="81">
        <f t="shared" si="39"/>
        <v>0.99999996816024606</v>
      </c>
      <c r="M260" s="27">
        <f t="shared" si="40"/>
        <v>106025.12</v>
      </c>
      <c r="N260" s="81">
        <f t="shared" si="41"/>
        <v>0.99999998530884082</v>
      </c>
      <c r="O260" s="27">
        <f t="shared" si="42"/>
        <v>0</v>
      </c>
      <c r="P260" s="81" t="e">
        <f t="shared" si="43"/>
        <v>#DIV/0!</v>
      </c>
      <c r="Q260" s="27">
        <f t="shared" si="44"/>
        <v>10602.51</v>
      </c>
      <c r="R260" s="82">
        <f t="shared" si="45"/>
        <v>0.99999979667430028</v>
      </c>
    </row>
    <row r="261" spans="1:18" s="4" customFormat="1" ht="128.44999999999999" customHeight="1" x14ac:dyDescent="0.25">
      <c r="A261" s="180" t="s">
        <v>319</v>
      </c>
      <c r="B261" s="103" t="s">
        <v>1169</v>
      </c>
      <c r="C261" s="119" t="s">
        <v>1294</v>
      </c>
      <c r="D261" s="115"/>
      <c r="E261" s="198" t="s">
        <v>1168</v>
      </c>
      <c r="F261" s="170"/>
      <c r="G261" s="27"/>
      <c r="H261" s="27"/>
      <c r="I261" s="29"/>
      <c r="J261" s="76"/>
      <c r="K261" s="28"/>
      <c r="L261" s="81"/>
      <c r="M261" s="27"/>
      <c r="N261" s="81"/>
      <c r="O261" s="27"/>
      <c r="P261" s="81"/>
      <c r="Q261" s="27"/>
      <c r="R261" s="82"/>
    </row>
    <row r="262" spans="1:18" s="4" customFormat="1" ht="39" customHeight="1" x14ac:dyDescent="0.25">
      <c r="A262" s="180" t="s">
        <v>320</v>
      </c>
      <c r="B262" s="103" t="s">
        <v>321</v>
      </c>
      <c r="C262" s="119"/>
      <c r="D262" s="115" t="s">
        <v>317</v>
      </c>
      <c r="E262" s="198"/>
      <c r="F262" s="170">
        <v>51503.23958008</v>
      </c>
      <c r="G262" s="27">
        <v>45920.288409599329</v>
      </c>
      <c r="H262" s="27">
        <v>0</v>
      </c>
      <c r="I262" s="29">
        <v>5582.9511704806728</v>
      </c>
      <c r="J262" s="76"/>
      <c r="K262" s="28">
        <f t="shared" si="38"/>
        <v>51503.24</v>
      </c>
      <c r="L262" s="81">
        <f t="shared" si="39"/>
        <v>1.0000000081532734</v>
      </c>
      <c r="M262" s="27">
        <f t="shared" si="40"/>
        <v>45920.29</v>
      </c>
      <c r="N262" s="81">
        <f t="shared" si="41"/>
        <v>1.0000000346339435</v>
      </c>
      <c r="O262" s="27">
        <f t="shared" si="42"/>
        <v>0</v>
      </c>
      <c r="P262" s="81" t="e">
        <f t="shared" si="43"/>
        <v>#DIV/0!</v>
      </c>
      <c r="Q262" s="27">
        <f t="shared" si="44"/>
        <v>5582.95</v>
      </c>
      <c r="R262" s="82">
        <f t="shared" si="45"/>
        <v>0.99999979034732045</v>
      </c>
    </row>
    <row r="263" spans="1:18" s="4" customFormat="1" ht="39" customHeight="1" x14ac:dyDescent="0.25">
      <c r="A263" s="180" t="s">
        <v>322</v>
      </c>
      <c r="B263" s="103" t="s">
        <v>323</v>
      </c>
      <c r="C263" s="119"/>
      <c r="D263" s="115" t="s">
        <v>317</v>
      </c>
      <c r="E263" s="198"/>
      <c r="F263" s="170">
        <v>145682.72553544003</v>
      </c>
      <c r="G263" s="27">
        <v>129890.71808739832</v>
      </c>
      <c r="H263" s="27">
        <v>0</v>
      </c>
      <c r="I263" s="29">
        <v>15792.007448041695</v>
      </c>
      <c r="J263" s="76"/>
      <c r="K263" s="28">
        <f t="shared" si="38"/>
        <v>145682.73000000001</v>
      </c>
      <c r="L263" s="81">
        <f t="shared" si="39"/>
        <v>1.0000000306457748</v>
      </c>
      <c r="M263" s="27">
        <f t="shared" si="40"/>
        <v>129890.72</v>
      </c>
      <c r="N263" s="81">
        <f t="shared" si="41"/>
        <v>1.0000000147246986</v>
      </c>
      <c r="O263" s="27">
        <f t="shared" si="42"/>
        <v>0</v>
      </c>
      <c r="P263" s="81" t="e">
        <f t="shared" si="43"/>
        <v>#DIV/0!</v>
      </c>
      <c r="Q263" s="27">
        <f t="shared" si="44"/>
        <v>15792.01</v>
      </c>
      <c r="R263" s="82">
        <f t="shared" si="45"/>
        <v>1.000000161598094</v>
      </c>
    </row>
    <row r="264" spans="1:18" s="4" customFormat="1" ht="39" customHeight="1" x14ac:dyDescent="0.25">
      <c r="A264" s="180" t="s">
        <v>324</v>
      </c>
      <c r="B264" s="103" t="s">
        <v>325</v>
      </c>
      <c r="C264" s="119"/>
      <c r="D264" s="115" t="s">
        <v>317</v>
      </c>
      <c r="E264" s="198"/>
      <c r="F264" s="170">
        <v>222530.96205584001</v>
      </c>
      <c r="G264" s="27">
        <v>198408.60576898695</v>
      </c>
      <c r="H264" s="27">
        <v>0</v>
      </c>
      <c r="I264" s="29">
        <v>24122.356286853057</v>
      </c>
      <c r="J264" s="76"/>
      <c r="K264" s="28">
        <f t="shared" si="38"/>
        <v>222530.96999999997</v>
      </c>
      <c r="L264" s="81">
        <f t="shared" si="39"/>
        <v>1.0000000356991221</v>
      </c>
      <c r="M264" s="27">
        <f t="shared" si="40"/>
        <v>198408.61</v>
      </c>
      <c r="N264" s="81">
        <f t="shared" si="41"/>
        <v>1.0000000213247455</v>
      </c>
      <c r="O264" s="27">
        <f t="shared" si="42"/>
        <v>0</v>
      </c>
      <c r="P264" s="81" t="e">
        <f t="shared" si="43"/>
        <v>#DIV/0!</v>
      </c>
      <c r="Q264" s="27">
        <f t="shared" si="44"/>
        <v>24122.36</v>
      </c>
      <c r="R264" s="82">
        <f t="shared" si="45"/>
        <v>1.000000153929695</v>
      </c>
    </row>
    <row r="265" spans="1:18" s="4" customFormat="1" ht="120.75" customHeight="1" x14ac:dyDescent="0.25">
      <c r="A265" s="180" t="s">
        <v>326</v>
      </c>
      <c r="B265" s="103" t="s">
        <v>1678</v>
      </c>
      <c r="C265" s="119" t="s">
        <v>1295</v>
      </c>
      <c r="D265" s="115"/>
      <c r="E265" s="198" t="s">
        <v>1168</v>
      </c>
      <c r="F265" s="170"/>
      <c r="G265" s="27"/>
      <c r="H265" s="27"/>
      <c r="I265" s="29"/>
      <c r="J265" s="76"/>
      <c r="K265" s="28"/>
      <c r="L265" s="81"/>
      <c r="M265" s="27"/>
      <c r="N265" s="81"/>
      <c r="O265" s="27"/>
      <c r="P265" s="81"/>
      <c r="Q265" s="27"/>
      <c r="R265" s="82"/>
    </row>
    <row r="266" spans="1:18" s="4" customFormat="1" ht="39" customHeight="1" x14ac:dyDescent="0.25">
      <c r="A266" s="180" t="s">
        <v>327</v>
      </c>
      <c r="B266" s="103" t="s">
        <v>321</v>
      </c>
      <c r="C266" s="119"/>
      <c r="D266" s="115" t="s">
        <v>317</v>
      </c>
      <c r="E266" s="198"/>
      <c r="F266" s="170">
        <v>120584.27556816001</v>
      </c>
      <c r="G266" s="27">
        <v>107512.94009657146</v>
      </c>
      <c r="H266" s="27">
        <v>0</v>
      </c>
      <c r="I266" s="29">
        <v>13071.335471588545</v>
      </c>
      <c r="J266" s="76"/>
      <c r="K266" s="28">
        <f t="shared" ref="K266:K327" si="46">SUM(M266,O266,Q266)</f>
        <v>120584.28</v>
      </c>
      <c r="L266" s="81">
        <f t="shared" ref="L266:L327" si="47">K266/F266</f>
        <v>1.0000000367530506</v>
      </c>
      <c r="M266" s="27">
        <f t="shared" ref="M266:M327" si="48">ROUND(G266-(G266*$M$6*$F$6),2)</f>
        <v>107512.94</v>
      </c>
      <c r="N266" s="81">
        <f t="shared" ref="N266:N327" si="49">M266/G266</f>
        <v>0.99999999910176895</v>
      </c>
      <c r="O266" s="27">
        <f t="shared" ref="O266:O327" si="50">ROUND(H266-(H266*$O$6*$F$6),2)</f>
        <v>0</v>
      </c>
      <c r="P266" s="81" t="e">
        <f t="shared" ref="P266:P327" si="51">O266/H266</f>
        <v>#DIV/0!</v>
      </c>
      <c r="Q266" s="27">
        <f t="shared" ref="Q266:Q327" si="52">ROUND((I266-(I266*$Q$6*$F$6)),2)</f>
        <v>13071.34</v>
      </c>
      <c r="R266" s="82">
        <f t="shared" ref="R266:R327" si="53">Q266/I266</f>
        <v>1.0000003464383165</v>
      </c>
    </row>
    <row r="267" spans="1:18" s="4" customFormat="1" ht="39" customHeight="1" x14ac:dyDescent="0.25">
      <c r="A267" s="180" t="s">
        <v>328</v>
      </c>
      <c r="B267" s="103" t="s">
        <v>323</v>
      </c>
      <c r="C267" s="119"/>
      <c r="D267" s="115" t="s">
        <v>317</v>
      </c>
      <c r="E267" s="198"/>
      <c r="F267" s="170">
        <v>184011.00554287998</v>
      </c>
      <c r="G267" s="27">
        <v>164064.2125420318</v>
      </c>
      <c r="H267" s="27">
        <v>0</v>
      </c>
      <c r="I267" s="29">
        <v>19946.793000848193</v>
      </c>
      <c r="J267" s="76"/>
      <c r="K267" s="28">
        <f t="shared" si="46"/>
        <v>184011</v>
      </c>
      <c r="L267" s="81">
        <f t="shared" si="47"/>
        <v>0.99999996987745399</v>
      </c>
      <c r="M267" s="27">
        <f t="shared" si="48"/>
        <v>164064.21</v>
      </c>
      <c r="N267" s="81">
        <f t="shared" si="49"/>
        <v>0.99999998450587257</v>
      </c>
      <c r="O267" s="27">
        <f t="shared" si="50"/>
        <v>0</v>
      </c>
      <c r="P267" s="81" t="e">
        <f t="shared" si="51"/>
        <v>#DIV/0!</v>
      </c>
      <c r="Q267" s="27">
        <f t="shared" si="52"/>
        <v>19946.79</v>
      </c>
      <c r="R267" s="82">
        <f t="shared" si="53"/>
        <v>0.99999984955736032</v>
      </c>
    </row>
    <row r="268" spans="1:18" s="4" customFormat="1" ht="39" customHeight="1" x14ac:dyDescent="0.25">
      <c r="A268" s="180" t="s">
        <v>329</v>
      </c>
      <c r="B268" s="103" t="s">
        <v>325</v>
      </c>
      <c r="C268" s="119"/>
      <c r="D268" s="115" t="s">
        <v>317</v>
      </c>
      <c r="E268" s="198"/>
      <c r="F268" s="170">
        <v>274793.60753976001</v>
      </c>
      <c r="G268" s="27">
        <v>245005.98048245002</v>
      </c>
      <c r="H268" s="27">
        <v>0</v>
      </c>
      <c r="I268" s="29">
        <v>29787.627057309983</v>
      </c>
      <c r="J268" s="76"/>
      <c r="K268" s="28">
        <f t="shared" si="46"/>
        <v>274793.61</v>
      </c>
      <c r="L268" s="81">
        <f t="shared" si="47"/>
        <v>1.0000000089530465</v>
      </c>
      <c r="M268" s="27">
        <f t="shared" si="48"/>
        <v>245005.98</v>
      </c>
      <c r="N268" s="81">
        <f t="shared" si="49"/>
        <v>0.99999999803086437</v>
      </c>
      <c r="O268" s="27">
        <f t="shared" si="50"/>
        <v>0</v>
      </c>
      <c r="P268" s="81" t="e">
        <f t="shared" si="51"/>
        <v>#DIV/0!</v>
      </c>
      <c r="Q268" s="27">
        <f t="shared" si="52"/>
        <v>29787.63</v>
      </c>
      <c r="R268" s="82">
        <f t="shared" si="53"/>
        <v>1.0000000987890043</v>
      </c>
    </row>
    <row r="269" spans="1:18" s="4" customFormat="1" ht="120.75" customHeight="1" x14ac:dyDescent="0.25">
      <c r="A269" s="180" t="s">
        <v>330</v>
      </c>
      <c r="B269" s="103" t="s">
        <v>331</v>
      </c>
      <c r="C269" s="119" t="s">
        <v>1294</v>
      </c>
      <c r="D269" s="115"/>
      <c r="E269" s="198" t="s">
        <v>1168</v>
      </c>
      <c r="F269" s="170"/>
      <c r="G269" s="27"/>
      <c r="H269" s="27"/>
      <c r="I269" s="29"/>
      <c r="J269" s="76"/>
      <c r="K269" s="28"/>
      <c r="L269" s="81"/>
      <c r="M269" s="27"/>
      <c r="N269" s="81"/>
      <c r="O269" s="27"/>
      <c r="P269" s="81"/>
      <c r="Q269" s="27"/>
      <c r="R269" s="82"/>
    </row>
    <row r="270" spans="1:18" s="4" customFormat="1" ht="39" customHeight="1" x14ac:dyDescent="0.25">
      <c r="A270" s="180" t="s">
        <v>332</v>
      </c>
      <c r="B270" s="103" t="s">
        <v>321</v>
      </c>
      <c r="C270" s="119"/>
      <c r="D270" s="115" t="s">
        <v>317</v>
      </c>
      <c r="E270" s="198"/>
      <c r="F270" s="170">
        <v>65658.419397520003</v>
      </c>
      <c r="G270" s="27">
        <v>58541.046734828829</v>
      </c>
      <c r="H270" s="27">
        <v>0</v>
      </c>
      <c r="I270" s="29">
        <v>7117.3726626911684</v>
      </c>
      <c r="J270" s="76"/>
      <c r="K270" s="28">
        <f t="shared" si="46"/>
        <v>65658.42</v>
      </c>
      <c r="L270" s="81">
        <f t="shared" si="47"/>
        <v>1.0000000091759746</v>
      </c>
      <c r="M270" s="27">
        <f t="shared" si="48"/>
        <v>58541.05</v>
      </c>
      <c r="N270" s="81">
        <f t="shared" si="49"/>
        <v>1.0000000557757567</v>
      </c>
      <c r="O270" s="27">
        <f t="shared" si="50"/>
        <v>0</v>
      </c>
      <c r="P270" s="81" t="e">
        <f t="shared" si="51"/>
        <v>#DIV/0!</v>
      </c>
      <c r="Q270" s="27">
        <f t="shared" si="52"/>
        <v>7117.37</v>
      </c>
      <c r="R270" s="82">
        <f t="shared" si="53"/>
        <v>0.99999962588847113</v>
      </c>
    </row>
    <row r="271" spans="1:18" s="4" customFormat="1" ht="39" customHeight="1" x14ac:dyDescent="0.25">
      <c r="A271" s="180" t="s">
        <v>333</v>
      </c>
      <c r="B271" s="103" t="s">
        <v>323</v>
      </c>
      <c r="C271" s="119"/>
      <c r="D271" s="115" t="s">
        <v>317</v>
      </c>
      <c r="E271" s="198"/>
      <c r="F271" s="170">
        <v>126248.68899952</v>
      </c>
      <c r="G271" s="27">
        <v>112563.33111197203</v>
      </c>
      <c r="H271" s="27">
        <v>0</v>
      </c>
      <c r="I271" s="29">
        <v>13685.357887547969</v>
      </c>
      <c r="J271" s="76"/>
      <c r="K271" s="28">
        <f t="shared" si="46"/>
        <v>126248.69</v>
      </c>
      <c r="L271" s="81">
        <f t="shared" si="47"/>
        <v>1.0000000079246762</v>
      </c>
      <c r="M271" s="27">
        <f t="shared" si="48"/>
        <v>112563.33</v>
      </c>
      <c r="N271" s="81">
        <f t="shared" si="49"/>
        <v>0.99999999012136531</v>
      </c>
      <c r="O271" s="27">
        <f t="shared" si="50"/>
        <v>0</v>
      </c>
      <c r="P271" s="81" t="e">
        <f t="shared" si="51"/>
        <v>#DIV/0!</v>
      </c>
      <c r="Q271" s="27">
        <f t="shared" si="52"/>
        <v>13685.36</v>
      </c>
      <c r="R271" s="82">
        <f t="shared" si="53"/>
        <v>1.0000001543585524</v>
      </c>
    </row>
    <row r="272" spans="1:18" s="4" customFormat="1" ht="39" customHeight="1" x14ac:dyDescent="0.25">
      <c r="A272" s="180" t="s">
        <v>334</v>
      </c>
      <c r="B272" s="103" t="s">
        <v>325</v>
      </c>
      <c r="C272" s="119"/>
      <c r="D272" s="115" t="s">
        <v>317</v>
      </c>
      <c r="E272" s="198"/>
      <c r="F272" s="170">
        <v>188666.13492016</v>
      </c>
      <c r="G272" s="27">
        <v>168214.72589481465</v>
      </c>
      <c r="H272" s="27">
        <v>0</v>
      </c>
      <c r="I272" s="29">
        <v>20451.409025345347</v>
      </c>
      <c r="J272" s="76"/>
      <c r="K272" s="28">
        <f t="shared" si="46"/>
        <v>188666.14</v>
      </c>
      <c r="L272" s="81">
        <f t="shared" si="47"/>
        <v>1.0000000269250229</v>
      </c>
      <c r="M272" s="27">
        <f t="shared" si="48"/>
        <v>168214.73</v>
      </c>
      <c r="N272" s="81">
        <f t="shared" si="49"/>
        <v>1.0000000244044351</v>
      </c>
      <c r="O272" s="27">
        <f t="shared" si="50"/>
        <v>0</v>
      </c>
      <c r="P272" s="81" t="e">
        <f t="shared" si="51"/>
        <v>#DIV/0!</v>
      </c>
      <c r="Q272" s="27">
        <f t="shared" si="52"/>
        <v>20451.41</v>
      </c>
      <c r="R272" s="82">
        <f t="shared" si="53"/>
        <v>1.0000000476570907</v>
      </c>
    </row>
    <row r="273" spans="1:18" s="4" customFormat="1" ht="56.1" customHeight="1" x14ac:dyDescent="0.25">
      <c r="A273" s="180" t="s">
        <v>1078</v>
      </c>
      <c r="B273" s="103" t="s">
        <v>1550</v>
      </c>
      <c r="C273" s="119" t="s">
        <v>1551</v>
      </c>
      <c r="D273" s="85" t="s">
        <v>1079</v>
      </c>
      <c r="E273" s="198" t="s">
        <v>1552</v>
      </c>
      <c r="F273" s="170">
        <v>3610.3557424000005</v>
      </c>
      <c r="G273" s="27">
        <v>3282.1415840000004</v>
      </c>
      <c r="H273" s="27">
        <v>0</v>
      </c>
      <c r="I273" s="29">
        <v>328.21415839999997</v>
      </c>
      <c r="J273" s="76"/>
      <c r="K273" s="28">
        <f t="shared" si="46"/>
        <v>3610.35</v>
      </c>
      <c r="L273" s="81">
        <f t="shared" si="47"/>
        <v>0.99999840946421614</v>
      </c>
      <c r="M273" s="27">
        <f t="shared" si="48"/>
        <v>3282.14</v>
      </c>
      <c r="N273" s="81">
        <f t="shared" si="49"/>
        <v>0.9999995173882783</v>
      </c>
      <c r="O273" s="27">
        <f t="shared" si="50"/>
        <v>0</v>
      </c>
      <c r="P273" s="81" t="e">
        <f t="shared" si="51"/>
        <v>#DIV/0!</v>
      </c>
      <c r="Q273" s="27">
        <f t="shared" si="52"/>
        <v>328.21</v>
      </c>
      <c r="R273" s="82">
        <f t="shared" si="53"/>
        <v>0.99998733022359465</v>
      </c>
    </row>
    <row r="274" spans="1:18" s="4" customFormat="1" ht="56.1" customHeight="1" x14ac:dyDescent="0.25">
      <c r="A274" s="180" t="s">
        <v>1170</v>
      </c>
      <c r="B274" s="103" t="s">
        <v>1171</v>
      </c>
      <c r="C274" s="119" t="s">
        <v>1172</v>
      </c>
      <c r="D274" s="85"/>
      <c r="E274" s="198" t="s">
        <v>1173</v>
      </c>
      <c r="F274" s="170">
        <v>5652.6876446142142</v>
      </c>
      <c r="G274" s="27">
        <v>0</v>
      </c>
      <c r="H274" s="27">
        <v>0</v>
      </c>
      <c r="I274" s="29">
        <v>5652.6876446142142</v>
      </c>
      <c r="J274" s="76"/>
      <c r="K274" s="28">
        <f t="shared" si="46"/>
        <v>5652.69</v>
      </c>
      <c r="L274" s="81">
        <f t="shared" si="47"/>
        <v>1.0000004166842276</v>
      </c>
      <c r="M274" s="27">
        <f t="shared" si="48"/>
        <v>0</v>
      </c>
      <c r="N274" s="81" t="e">
        <f t="shared" si="49"/>
        <v>#DIV/0!</v>
      </c>
      <c r="O274" s="27">
        <f t="shared" si="50"/>
        <v>0</v>
      </c>
      <c r="P274" s="81" t="e">
        <f t="shared" si="51"/>
        <v>#DIV/0!</v>
      </c>
      <c r="Q274" s="27">
        <f t="shared" si="52"/>
        <v>5652.69</v>
      </c>
      <c r="R274" s="82">
        <f t="shared" si="53"/>
        <v>1.0000004166842276</v>
      </c>
    </row>
    <row r="275" spans="1:18" s="4" customFormat="1" ht="240" customHeight="1" x14ac:dyDescent="0.25">
      <c r="A275" s="201" t="s">
        <v>1535</v>
      </c>
      <c r="B275" s="147" t="s">
        <v>1679</v>
      </c>
      <c r="C275" s="122"/>
      <c r="D275" s="146"/>
      <c r="E275" s="184"/>
      <c r="F275" s="170"/>
      <c r="G275" s="27"/>
      <c r="H275" s="27"/>
      <c r="I275" s="29"/>
      <c r="J275" s="76"/>
      <c r="K275" s="28"/>
      <c r="L275" s="81"/>
      <c r="M275" s="27"/>
      <c r="N275" s="81"/>
      <c r="O275" s="27"/>
      <c r="P275" s="81"/>
      <c r="Q275" s="27"/>
      <c r="R275" s="82"/>
    </row>
    <row r="276" spans="1:18" s="4" customFormat="1" ht="54" customHeight="1" x14ac:dyDescent="0.25">
      <c r="A276" s="193" t="s">
        <v>335</v>
      </c>
      <c r="B276" s="116"/>
      <c r="C276" s="163"/>
      <c r="D276" s="100"/>
      <c r="E276" s="196"/>
      <c r="F276" s="170"/>
      <c r="G276" s="27"/>
      <c r="H276" s="27"/>
      <c r="I276" s="29"/>
      <c r="J276" s="76"/>
      <c r="K276" s="28"/>
      <c r="L276" s="81"/>
      <c r="M276" s="27"/>
      <c r="N276" s="81"/>
      <c r="O276" s="27"/>
      <c r="P276" s="81"/>
      <c r="Q276" s="27"/>
      <c r="R276" s="82"/>
    </row>
    <row r="277" spans="1:18" s="4" customFormat="1" ht="33" customHeight="1" x14ac:dyDescent="0.25">
      <c r="A277" s="195" t="s">
        <v>1448</v>
      </c>
      <c r="B277" s="117"/>
      <c r="C277" s="164"/>
      <c r="D277" s="101"/>
      <c r="E277" s="196"/>
      <c r="F277" s="170"/>
      <c r="G277" s="27"/>
      <c r="H277" s="27"/>
      <c r="I277" s="29"/>
      <c r="J277" s="76"/>
      <c r="K277" s="28"/>
      <c r="L277" s="81"/>
      <c r="M277" s="27"/>
      <c r="N277" s="81"/>
      <c r="O277" s="27"/>
      <c r="P277" s="81"/>
      <c r="Q277" s="27"/>
      <c r="R277" s="82"/>
    </row>
    <row r="278" spans="1:18" s="4" customFormat="1" ht="129.75" customHeight="1" x14ac:dyDescent="0.25">
      <c r="A278" s="180" t="s">
        <v>336</v>
      </c>
      <c r="B278" s="103" t="s">
        <v>1553</v>
      </c>
      <c r="C278" s="119" t="s">
        <v>1680</v>
      </c>
      <c r="D278" s="115" t="s">
        <v>337</v>
      </c>
      <c r="E278" s="198" t="s">
        <v>1681</v>
      </c>
      <c r="F278" s="170">
        <v>1205078.9286868642</v>
      </c>
      <c r="G278" s="27">
        <v>605941.70050040015</v>
      </c>
      <c r="H278" s="27">
        <v>548107.58750000002</v>
      </c>
      <c r="I278" s="29">
        <v>51029.640686464008</v>
      </c>
      <c r="J278" s="76"/>
      <c r="K278" s="28">
        <f t="shared" si="46"/>
        <v>1205078.93</v>
      </c>
      <c r="L278" s="81">
        <f t="shared" si="47"/>
        <v>1.0000000010896679</v>
      </c>
      <c r="M278" s="27">
        <f t="shared" si="48"/>
        <v>605941.69999999995</v>
      </c>
      <c r="N278" s="81">
        <f t="shared" si="49"/>
        <v>0.9999999991741777</v>
      </c>
      <c r="O278" s="27">
        <f t="shared" si="50"/>
        <v>548107.59</v>
      </c>
      <c r="P278" s="81">
        <f t="shared" si="51"/>
        <v>1.0000000045611481</v>
      </c>
      <c r="Q278" s="27">
        <f t="shared" si="52"/>
        <v>51029.64</v>
      </c>
      <c r="R278" s="82">
        <f t="shared" si="53"/>
        <v>0.99999998654773969</v>
      </c>
    </row>
    <row r="279" spans="1:18" s="4" customFormat="1" ht="120" customHeight="1" x14ac:dyDescent="0.25">
      <c r="A279" s="180" t="s">
        <v>338</v>
      </c>
      <c r="B279" s="103" t="s">
        <v>1554</v>
      </c>
      <c r="C279" s="119" t="s">
        <v>1682</v>
      </c>
      <c r="D279" s="115" t="s">
        <v>337</v>
      </c>
      <c r="E279" s="198" t="s">
        <v>1683</v>
      </c>
      <c r="F279" s="170">
        <v>1586927.8824637372</v>
      </c>
      <c r="G279" s="27">
        <v>788398.23830410501</v>
      </c>
      <c r="H279" s="27">
        <v>716658.38750000007</v>
      </c>
      <c r="I279" s="29">
        <v>81871.256659632025</v>
      </c>
      <c r="J279" s="76"/>
      <c r="K279" s="28">
        <f t="shared" si="46"/>
        <v>1586927.89</v>
      </c>
      <c r="L279" s="81">
        <f t="shared" si="47"/>
        <v>1.0000000047489637</v>
      </c>
      <c r="M279" s="27">
        <f t="shared" si="48"/>
        <v>788398.24</v>
      </c>
      <c r="N279" s="81">
        <f t="shared" si="49"/>
        <v>1.000000002151064</v>
      </c>
      <c r="O279" s="27">
        <f t="shared" si="50"/>
        <v>716658.39</v>
      </c>
      <c r="P279" s="81">
        <f t="shared" si="51"/>
        <v>1.0000000034884122</v>
      </c>
      <c r="Q279" s="27">
        <f t="shared" si="52"/>
        <v>81871.259999999995</v>
      </c>
      <c r="R279" s="82">
        <f t="shared" si="53"/>
        <v>1.0000000408002527</v>
      </c>
    </row>
    <row r="280" spans="1:18" s="4" customFormat="1" ht="105.6" customHeight="1" x14ac:dyDescent="0.25">
      <c r="A280" s="180" t="s">
        <v>339</v>
      </c>
      <c r="B280" s="103" t="s">
        <v>340</v>
      </c>
      <c r="C280" s="119" t="s">
        <v>1684</v>
      </c>
      <c r="D280" s="115" t="s">
        <v>341</v>
      </c>
      <c r="E280" s="214" t="s">
        <v>1685</v>
      </c>
      <c r="F280" s="170">
        <v>599452.08043295308</v>
      </c>
      <c r="G280" s="27">
        <v>225235.05540819137</v>
      </c>
      <c r="H280" s="27">
        <v>323062.30000000005</v>
      </c>
      <c r="I280" s="29">
        <v>51154.72502476161</v>
      </c>
      <c r="J280" s="76"/>
      <c r="K280" s="28">
        <f t="shared" si="46"/>
        <v>599452.09</v>
      </c>
      <c r="L280" s="81">
        <f t="shared" si="47"/>
        <v>1.0000000159596525</v>
      </c>
      <c r="M280" s="27">
        <f t="shared" si="48"/>
        <v>225235.06</v>
      </c>
      <c r="N280" s="81">
        <f t="shared" si="49"/>
        <v>1.0000000203867405</v>
      </c>
      <c r="O280" s="27">
        <f t="shared" si="50"/>
        <v>323062.3</v>
      </c>
      <c r="P280" s="81">
        <f t="shared" si="51"/>
        <v>0.99999999999999978</v>
      </c>
      <c r="Q280" s="27">
        <f t="shared" si="52"/>
        <v>51154.73</v>
      </c>
      <c r="R280" s="82">
        <f t="shared" si="53"/>
        <v>1.0000000972586285</v>
      </c>
    </row>
    <row r="281" spans="1:18" s="4" customFormat="1" ht="110.1" customHeight="1" x14ac:dyDescent="0.25">
      <c r="A281" s="180" t="s">
        <v>342</v>
      </c>
      <c r="B281" s="103" t="s">
        <v>1030</v>
      </c>
      <c r="C281" s="119" t="s">
        <v>1684</v>
      </c>
      <c r="D281" s="115" t="s">
        <v>341</v>
      </c>
      <c r="E281" s="198" t="s">
        <v>995</v>
      </c>
      <c r="F281" s="170">
        <v>948394.89102540165</v>
      </c>
      <c r="G281" s="27">
        <v>416212.16195680009</v>
      </c>
      <c r="H281" s="27">
        <v>478287.7</v>
      </c>
      <c r="I281" s="29">
        <v>53895.029068601609</v>
      </c>
      <c r="J281" s="76"/>
      <c r="K281" s="28">
        <f t="shared" si="46"/>
        <v>948394.89</v>
      </c>
      <c r="L281" s="81">
        <f t="shared" si="47"/>
        <v>0.99999999891880309</v>
      </c>
      <c r="M281" s="27">
        <f t="shared" si="48"/>
        <v>416212.16</v>
      </c>
      <c r="N281" s="81">
        <f t="shared" si="49"/>
        <v>0.99999999529855133</v>
      </c>
      <c r="O281" s="27">
        <f t="shared" si="50"/>
        <v>478287.7</v>
      </c>
      <c r="P281" s="81">
        <f t="shared" si="51"/>
        <v>1</v>
      </c>
      <c r="Q281" s="27">
        <f t="shared" si="52"/>
        <v>53895.03</v>
      </c>
      <c r="R281" s="82">
        <f t="shared" si="53"/>
        <v>1.0000000172817123</v>
      </c>
    </row>
    <row r="282" spans="1:18" s="4" customFormat="1" ht="76.5" customHeight="1" x14ac:dyDescent="0.25">
      <c r="A282" s="180" t="s">
        <v>343</v>
      </c>
      <c r="B282" s="103" t="s">
        <v>1686</v>
      </c>
      <c r="C282" s="119" t="s">
        <v>1301</v>
      </c>
      <c r="D282" s="115" t="s">
        <v>341</v>
      </c>
      <c r="E282" s="198" t="s">
        <v>1174</v>
      </c>
      <c r="F282" s="170">
        <v>1491373.4342424669</v>
      </c>
      <c r="G282" s="27">
        <v>959231.57220000017</v>
      </c>
      <c r="H282" s="27">
        <v>475818.75000000006</v>
      </c>
      <c r="I282" s="29">
        <v>56323.112042466724</v>
      </c>
      <c r="J282" s="76"/>
      <c r="K282" s="28">
        <f t="shared" si="46"/>
        <v>1491373.43</v>
      </c>
      <c r="L282" s="81">
        <f t="shared" si="47"/>
        <v>0.99999999715532883</v>
      </c>
      <c r="M282" s="27">
        <f t="shared" si="48"/>
        <v>959231.57</v>
      </c>
      <c r="N282" s="81">
        <f t="shared" si="49"/>
        <v>0.99999999770649728</v>
      </c>
      <c r="O282" s="27">
        <f t="shared" si="50"/>
        <v>475818.75</v>
      </c>
      <c r="P282" s="81">
        <f t="shared" si="51"/>
        <v>0.99999999999999989</v>
      </c>
      <c r="Q282" s="27">
        <f t="shared" si="52"/>
        <v>56323.11</v>
      </c>
      <c r="R282" s="82">
        <f t="shared" si="53"/>
        <v>0.99999996373661448</v>
      </c>
    </row>
    <row r="283" spans="1:18" s="4" customFormat="1" ht="120" customHeight="1" x14ac:dyDescent="0.25">
      <c r="A283" s="180" t="s">
        <v>1175</v>
      </c>
      <c r="B283" s="103" t="s">
        <v>1302</v>
      </c>
      <c r="C283" s="119" t="s">
        <v>1176</v>
      </c>
      <c r="D283" s="85" t="s">
        <v>827</v>
      </c>
      <c r="E283" s="198" t="s">
        <v>1177</v>
      </c>
      <c r="F283" s="170">
        <v>237.23062000000002</v>
      </c>
      <c r="G283" s="27">
        <v>83.889200000000002</v>
      </c>
      <c r="H283" s="27">
        <v>144.95250000000001</v>
      </c>
      <c r="I283" s="29">
        <v>8.3889200000000006</v>
      </c>
      <c r="J283" s="76"/>
      <c r="K283" s="28">
        <f t="shared" si="46"/>
        <v>237.22999999999996</v>
      </c>
      <c r="L283" s="81">
        <f t="shared" si="47"/>
        <v>0.99999738650938041</v>
      </c>
      <c r="M283" s="27">
        <f t="shared" si="48"/>
        <v>83.89</v>
      </c>
      <c r="N283" s="81">
        <f t="shared" si="49"/>
        <v>1.0000095363884742</v>
      </c>
      <c r="O283" s="27">
        <f t="shared" si="50"/>
        <v>144.94999999999999</v>
      </c>
      <c r="P283" s="81">
        <f t="shared" si="51"/>
        <v>0.99998275297080064</v>
      </c>
      <c r="Q283" s="27">
        <f t="shared" si="52"/>
        <v>8.39</v>
      </c>
      <c r="R283" s="82">
        <f t="shared" si="53"/>
        <v>1.0001287412444033</v>
      </c>
    </row>
    <row r="284" spans="1:18" s="4" customFormat="1" ht="39" customHeight="1" x14ac:dyDescent="0.25">
      <c r="A284" s="180" t="s">
        <v>1178</v>
      </c>
      <c r="B284" s="103" t="s">
        <v>1179</v>
      </c>
      <c r="C284" s="119" t="s">
        <v>1327</v>
      </c>
      <c r="D284" s="85" t="s">
        <v>1180</v>
      </c>
      <c r="E284" s="198" t="s">
        <v>1177</v>
      </c>
      <c r="F284" s="170">
        <v>314.24</v>
      </c>
      <c r="G284" s="27">
        <v>50.202799999999968</v>
      </c>
      <c r="H284" s="27">
        <v>264.03720000000004</v>
      </c>
      <c r="I284" s="29">
        <v>0</v>
      </c>
      <c r="J284" s="76"/>
      <c r="K284" s="28">
        <f t="shared" si="46"/>
        <v>314.24</v>
      </c>
      <c r="L284" s="81">
        <f t="shared" si="47"/>
        <v>1</v>
      </c>
      <c r="M284" s="27">
        <f t="shared" si="48"/>
        <v>50.2</v>
      </c>
      <c r="N284" s="81">
        <f t="shared" si="49"/>
        <v>0.99994422621845858</v>
      </c>
      <c r="O284" s="27">
        <f t="shared" si="50"/>
        <v>264.04000000000002</v>
      </c>
      <c r="P284" s="81">
        <f t="shared" si="51"/>
        <v>1.0000106045663262</v>
      </c>
      <c r="Q284" s="27">
        <f t="shared" si="52"/>
        <v>0</v>
      </c>
      <c r="R284" s="82" t="e">
        <f t="shared" si="53"/>
        <v>#DIV/0!</v>
      </c>
    </row>
    <row r="285" spans="1:18" s="4" customFormat="1" ht="125.25" customHeight="1" x14ac:dyDescent="0.25">
      <c r="A285" s="180" t="s">
        <v>344</v>
      </c>
      <c r="B285" s="103" t="s">
        <v>1303</v>
      </c>
      <c r="C285" s="119" t="s">
        <v>1687</v>
      </c>
      <c r="D285" s="115"/>
      <c r="E285" s="198" t="s">
        <v>996</v>
      </c>
      <c r="F285" s="170"/>
      <c r="G285" s="27"/>
      <c r="H285" s="27"/>
      <c r="I285" s="29"/>
      <c r="J285" s="76"/>
      <c r="K285" s="28"/>
      <c r="L285" s="81"/>
      <c r="M285" s="27"/>
      <c r="N285" s="81"/>
      <c r="O285" s="27"/>
      <c r="P285" s="81"/>
      <c r="Q285" s="27"/>
      <c r="R285" s="82"/>
    </row>
    <row r="286" spans="1:18" s="4" customFormat="1" ht="39" customHeight="1" x14ac:dyDescent="0.25">
      <c r="A286" s="180" t="s">
        <v>346</v>
      </c>
      <c r="B286" s="103" t="s">
        <v>1688</v>
      </c>
      <c r="C286" s="119"/>
      <c r="D286" s="115" t="s">
        <v>345</v>
      </c>
      <c r="E286" s="198"/>
      <c r="F286" s="170">
        <v>6332.2675012416003</v>
      </c>
      <c r="G286" s="27">
        <v>3903.3080351999993</v>
      </c>
      <c r="H286" s="27">
        <v>2202.5676000000003</v>
      </c>
      <c r="I286" s="29">
        <v>226.39186604159997</v>
      </c>
      <c r="J286" s="76"/>
      <c r="K286" s="28">
        <f t="shared" si="46"/>
        <v>6332.27</v>
      </c>
      <c r="L286" s="81">
        <f t="shared" si="47"/>
        <v>1.0000003946072082</v>
      </c>
      <c r="M286" s="27">
        <f t="shared" si="48"/>
        <v>3903.31</v>
      </c>
      <c r="N286" s="81">
        <f t="shared" si="49"/>
        <v>1.0000005033679082</v>
      </c>
      <c r="O286" s="27">
        <f t="shared" si="50"/>
        <v>2202.5700000000002</v>
      </c>
      <c r="P286" s="81">
        <f t="shared" si="51"/>
        <v>1.000001089637385</v>
      </c>
      <c r="Q286" s="27">
        <f t="shared" si="52"/>
        <v>226.39</v>
      </c>
      <c r="R286" s="82">
        <f t="shared" si="53"/>
        <v>0.99999175747065205</v>
      </c>
    </row>
    <row r="287" spans="1:18" s="4" customFormat="1" ht="39" customHeight="1" x14ac:dyDescent="0.25">
      <c r="A287" s="180" t="s">
        <v>347</v>
      </c>
      <c r="B287" s="103" t="s">
        <v>1031</v>
      </c>
      <c r="C287" s="119"/>
      <c r="D287" s="115" t="s">
        <v>345</v>
      </c>
      <c r="E287" s="198"/>
      <c r="F287" s="170">
        <v>7140.2522645279996</v>
      </c>
      <c r="G287" s="27">
        <v>4488.804240479999</v>
      </c>
      <c r="H287" s="27">
        <v>2202.5676000000003</v>
      </c>
      <c r="I287" s="29">
        <v>448.88042404799995</v>
      </c>
      <c r="J287" s="76"/>
      <c r="K287" s="28">
        <f t="shared" si="46"/>
        <v>7140.2500000000009</v>
      </c>
      <c r="L287" s="81">
        <f t="shared" si="47"/>
        <v>0.99999968285042118</v>
      </c>
      <c r="M287" s="27">
        <f t="shared" si="48"/>
        <v>4488.8</v>
      </c>
      <c r="N287" s="81">
        <f t="shared" si="49"/>
        <v>0.99999905532080002</v>
      </c>
      <c r="O287" s="27">
        <f t="shared" si="50"/>
        <v>2202.5700000000002</v>
      </c>
      <c r="P287" s="81">
        <f t="shared" si="51"/>
        <v>1.000001089637385</v>
      </c>
      <c r="Q287" s="27">
        <f t="shared" si="52"/>
        <v>448.88</v>
      </c>
      <c r="R287" s="82">
        <f t="shared" si="53"/>
        <v>0.9999990553207998</v>
      </c>
    </row>
    <row r="288" spans="1:18" s="4" customFormat="1" ht="120.75" customHeight="1" x14ac:dyDescent="0.25">
      <c r="A288" s="180" t="s">
        <v>348</v>
      </c>
      <c r="B288" s="103" t="s">
        <v>1032</v>
      </c>
      <c r="C288" s="119" t="s">
        <v>1555</v>
      </c>
      <c r="D288" s="115"/>
      <c r="E288" s="198" t="s">
        <v>997</v>
      </c>
      <c r="F288" s="170"/>
      <c r="G288" s="27"/>
      <c r="H288" s="27"/>
      <c r="I288" s="29"/>
      <c r="J288" s="76"/>
      <c r="K288" s="28"/>
      <c r="L288" s="81"/>
      <c r="M288" s="27"/>
      <c r="N288" s="81"/>
      <c r="O288" s="27"/>
      <c r="P288" s="81"/>
      <c r="Q288" s="27"/>
      <c r="R288" s="82"/>
    </row>
    <row r="289" spans="1:18" s="4" customFormat="1" ht="39" customHeight="1" x14ac:dyDescent="0.25">
      <c r="A289" s="180" t="s">
        <v>349</v>
      </c>
      <c r="B289" s="103" t="s">
        <v>1689</v>
      </c>
      <c r="C289" s="119"/>
      <c r="D289" s="115" t="s">
        <v>345</v>
      </c>
      <c r="E289" s="198"/>
      <c r="F289" s="170">
        <v>1927.2237802483201</v>
      </c>
      <c r="G289" s="27">
        <v>780.66160703999981</v>
      </c>
      <c r="H289" s="27">
        <v>1101.2838000000002</v>
      </c>
      <c r="I289" s="29">
        <v>45.278373208319991</v>
      </c>
      <c r="J289" s="76"/>
      <c r="K289" s="28">
        <f t="shared" si="46"/>
        <v>1927.22</v>
      </c>
      <c r="L289" s="81">
        <f t="shared" si="47"/>
        <v>0.99999803850058366</v>
      </c>
      <c r="M289" s="27">
        <f t="shared" si="48"/>
        <v>780.66</v>
      </c>
      <c r="N289" s="81">
        <f t="shared" si="49"/>
        <v>0.99999794143840892</v>
      </c>
      <c r="O289" s="27">
        <f t="shared" si="50"/>
        <v>1101.28</v>
      </c>
      <c r="P289" s="81">
        <f t="shared" si="51"/>
        <v>0.99999654948161398</v>
      </c>
      <c r="Q289" s="27">
        <f t="shared" si="52"/>
        <v>45.28</v>
      </c>
      <c r="R289" s="82">
        <f t="shared" si="53"/>
        <v>1.0000359286689149</v>
      </c>
    </row>
    <row r="290" spans="1:18" s="4" customFormat="1" ht="39" customHeight="1" x14ac:dyDescent="0.25">
      <c r="A290" s="180" t="s">
        <v>350</v>
      </c>
      <c r="B290" s="103" t="s">
        <v>1690</v>
      </c>
      <c r="C290" s="119"/>
      <c r="D290" s="115" t="s">
        <v>345</v>
      </c>
      <c r="E290" s="198"/>
      <c r="F290" s="170">
        <v>2088.8207329055999</v>
      </c>
      <c r="G290" s="27">
        <v>897.7608480959999</v>
      </c>
      <c r="H290" s="27">
        <v>1101.2838000000002</v>
      </c>
      <c r="I290" s="29">
        <v>89.776084809599979</v>
      </c>
      <c r="J290" s="76"/>
      <c r="K290" s="28">
        <f t="shared" si="46"/>
        <v>2088.8200000000002</v>
      </c>
      <c r="L290" s="81">
        <f t="shared" si="47"/>
        <v>0.99999964912948813</v>
      </c>
      <c r="M290" s="27">
        <f t="shared" si="48"/>
        <v>897.76</v>
      </c>
      <c r="N290" s="81">
        <f t="shared" si="49"/>
        <v>0.9999990553207998</v>
      </c>
      <c r="O290" s="27">
        <f t="shared" si="50"/>
        <v>1101.28</v>
      </c>
      <c r="P290" s="81">
        <f t="shared" si="51"/>
        <v>0.99999654948161398</v>
      </c>
      <c r="Q290" s="27">
        <f t="shared" si="52"/>
        <v>89.78</v>
      </c>
      <c r="R290" s="82">
        <f t="shared" si="53"/>
        <v>1.000043610616439</v>
      </c>
    </row>
    <row r="291" spans="1:18" s="4" customFormat="1" ht="129" customHeight="1" x14ac:dyDescent="0.25">
      <c r="A291" s="180" t="s">
        <v>351</v>
      </c>
      <c r="B291" s="103" t="s">
        <v>1691</v>
      </c>
      <c r="C291" s="119" t="s">
        <v>1556</v>
      </c>
      <c r="D291" s="115"/>
      <c r="E291" s="202"/>
      <c r="F291" s="170"/>
      <c r="G291" s="27"/>
      <c r="H291" s="27"/>
      <c r="I291" s="29"/>
      <c r="J291" s="76"/>
      <c r="K291" s="28"/>
      <c r="L291" s="81"/>
      <c r="M291" s="27"/>
      <c r="N291" s="81"/>
      <c r="O291" s="27"/>
      <c r="P291" s="81"/>
      <c r="Q291" s="27"/>
      <c r="R291" s="82"/>
    </row>
    <row r="292" spans="1:18" s="4" customFormat="1" ht="56.1" customHeight="1" x14ac:dyDescent="0.25">
      <c r="A292" s="180" t="s">
        <v>352</v>
      </c>
      <c r="B292" s="103" t="s">
        <v>1304</v>
      </c>
      <c r="C292" s="119"/>
      <c r="D292" s="115" t="s">
        <v>345</v>
      </c>
      <c r="E292" s="203"/>
      <c r="F292" s="170">
        <v>4138.3419566735993</v>
      </c>
      <c r="G292" s="27">
        <v>3306.7744391999995</v>
      </c>
      <c r="H292" s="27">
        <v>639.77460000000008</v>
      </c>
      <c r="I292" s="29">
        <v>191.7929174736</v>
      </c>
      <c r="J292" s="76"/>
      <c r="K292" s="28">
        <f t="shared" si="46"/>
        <v>4138.33</v>
      </c>
      <c r="L292" s="81">
        <f t="shared" si="47"/>
        <v>0.99999711075746656</v>
      </c>
      <c r="M292" s="27">
        <f t="shared" si="48"/>
        <v>3306.77</v>
      </c>
      <c r="N292" s="81">
        <f t="shared" si="49"/>
        <v>0.99999865754375417</v>
      </c>
      <c r="O292" s="27">
        <f t="shared" si="50"/>
        <v>639.77</v>
      </c>
      <c r="P292" s="81">
        <f t="shared" si="51"/>
        <v>0.99999280996776041</v>
      </c>
      <c r="Q292" s="27">
        <f t="shared" si="52"/>
        <v>191.79</v>
      </c>
      <c r="R292" s="82">
        <f t="shared" si="53"/>
        <v>0.99998478841847527</v>
      </c>
    </row>
    <row r="293" spans="1:18" s="4" customFormat="1" ht="56.1" customHeight="1" x14ac:dyDescent="0.25">
      <c r="A293" s="180" t="s">
        <v>353</v>
      </c>
      <c r="B293" s="103" t="s">
        <v>1305</v>
      </c>
      <c r="C293" s="119"/>
      <c r="D293" s="115" t="s">
        <v>345</v>
      </c>
      <c r="E293" s="198"/>
      <c r="F293" s="170">
        <v>4822.8442655879999</v>
      </c>
      <c r="G293" s="27">
        <v>3802.7906050799998</v>
      </c>
      <c r="H293" s="27">
        <v>639.77460000000008</v>
      </c>
      <c r="I293" s="29">
        <v>380.27906050799999</v>
      </c>
      <c r="J293" s="76"/>
      <c r="K293" s="28">
        <f t="shared" si="46"/>
        <v>4822.8399999999992</v>
      </c>
      <c r="L293" s="81">
        <f t="shared" si="47"/>
        <v>0.9999991155451502</v>
      </c>
      <c r="M293" s="27">
        <f t="shared" si="48"/>
        <v>3802.79</v>
      </c>
      <c r="N293" s="81">
        <f t="shared" si="49"/>
        <v>0.99999984088527016</v>
      </c>
      <c r="O293" s="27">
        <f t="shared" si="50"/>
        <v>639.77</v>
      </c>
      <c r="P293" s="81">
        <f t="shared" si="51"/>
        <v>0.99999280996776041</v>
      </c>
      <c r="Q293" s="27">
        <f t="shared" si="52"/>
        <v>380.28</v>
      </c>
      <c r="R293" s="82">
        <f t="shared" si="53"/>
        <v>1.0000024705330837</v>
      </c>
    </row>
    <row r="294" spans="1:18" s="4" customFormat="1" ht="56.1" customHeight="1" x14ac:dyDescent="0.25">
      <c r="A294" s="180" t="s">
        <v>354</v>
      </c>
      <c r="B294" s="103" t="s">
        <v>1306</v>
      </c>
      <c r="C294" s="119"/>
      <c r="D294" s="115" t="s">
        <v>345</v>
      </c>
      <c r="E294" s="198"/>
      <c r="F294" s="170">
        <v>4329.8994294096001</v>
      </c>
      <c r="G294" s="27">
        <v>3306.7758311999996</v>
      </c>
      <c r="H294" s="27">
        <v>831.3306</v>
      </c>
      <c r="I294" s="29">
        <v>191.7929982096</v>
      </c>
      <c r="J294" s="76"/>
      <c r="K294" s="28">
        <f t="shared" si="46"/>
        <v>4329.9000000000005</v>
      </c>
      <c r="L294" s="81">
        <f t="shared" si="47"/>
        <v>1.0000001317791347</v>
      </c>
      <c r="M294" s="27">
        <f t="shared" si="48"/>
        <v>3306.78</v>
      </c>
      <c r="N294" s="81">
        <f t="shared" si="49"/>
        <v>1.000001260684187</v>
      </c>
      <c r="O294" s="27">
        <f t="shared" si="50"/>
        <v>831.33</v>
      </c>
      <c r="P294" s="81">
        <f t="shared" si="51"/>
        <v>0.99999927826546986</v>
      </c>
      <c r="Q294" s="27">
        <f t="shared" si="52"/>
        <v>191.79</v>
      </c>
      <c r="R294" s="82">
        <f t="shared" si="53"/>
        <v>0.99998436747103392</v>
      </c>
    </row>
    <row r="295" spans="1:18" s="4" customFormat="1" ht="56.1" customHeight="1" x14ac:dyDescent="0.25">
      <c r="A295" s="180" t="s">
        <v>355</v>
      </c>
      <c r="B295" s="103" t="s">
        <v>1307</v>
      </c>
      <c r="C295" s="119"/>
      <c r="D295" s="115" t="s">
        <v>345</v>
      </c>
      <c r="E295" s="198"/>
      <c r="F295" s="170">
        <v>5014.4020264679993</v>
      </c>
      <c r="G295" s="27">
        <v>3802.7922058799995</v>
      </c>
      <c r="H295" s="27">
        <v>831.3306</v>
      </c>
      <c r="I295" s="29">
        <v>380.27922058799993</v>
      </c>
      <c r="J295" s="76"/>
      <c r="K295" s="28">
        <f t="shared" si="46"/>
        <v>5014.3999999999996</v>
      </c>
      <c r="L295" s="81">
        <f t="shared" si="47"/>
        <v>0.99999959587045695</v>
      </c>
      <c r="M295" s="27">
        <f t="shared" si="48"/>
        <v>3802.79</v>
      </c>
      <c r="N295" s="81">
        <f t="shared" si="49"/>
        <v>0.99999941993149244</v>
      </c>
      <c r="O295" s="27">
        <f t="shared" si="50"/>
        <v>831.33</v>
      </c>
      <c r="P295" s="81">
        <f t="shared" si="51"/>
        <v>0.99999927826546986</v>
      </c>
      <c r="Q295" s="27">
        <f t="shared" si="52"/>
        <v>380.28</v>
      </c>
      <c r="R295" s="82">
        <f t="shared" si="53"/>
        <v>1.0000020495781989</v>
      </c>
    </row>
    <row r="296" spans="1:18" s="4" customFormat="1" ht="39" customHeight="1" x14ac:dyDescent="0.25">
      <c r="A296" s="180" t="s">
        <v>1182</v>
      </c>
      <c r="B296" s="103" t="s">
        <v>1692</v>
      </c>
      <c r="C296" s="119"/>
      <c r="D296" s="115" t="s">
        <v>345</v>
      </c>
      <c r="E296" s="198"/>
      <c r="F296" s="170">
        <v>1784.4574207306114</v>
      </c>
      <c r="G296" s="27">
        <v>1420.5248361600002</v>
      </c>
      <c r="H296" s="27">
        <v>168.07</v>
      </c>
      <c r="I296" s="29">
        <v>195.8625845706112</v>
      </c>
      <c r="J296" s="76"/>
      <c r="K296" s="28">
        <f t="shared" si="46"/>
        <v>1784.4499999999998</v>
      </c>
      <c r="L296" s="81">
        <f t="shared" si="47"/>
        <v>0.9999958414638952</v>
      </c>
      <c r="M296" s="27">
        <f t="shared" si="48"/>
        <v>1420.52</v>
      </c>
      <c r="N296" s="81">
        <f t="shared" si="49"/>
        <v>0.99999659551182984</v>
      </c>
      <c r="O296" s="27">
        <f t="shared" si="50"/>
        <v>168.07</v>
      </c>
      <c r="P296" s="81">
        <f t="shared" si="51"/>
        <v>1</v>
      </c>
      <c r="Q296" s="27">
        <f t="shared" si="52"/>
        <v>195.86</v>
      </c>
      <c r="R296" s="82">
        <f t="shared" si="53"/>
        <v>0.9999868041636597</v>
      </c>
    </row>
    <row r="297" spans="1:18" s="4" customFormat="1" ht="39" customHeight="1" x14ac:dyDescent="0.25">
      <c r="A297" s="180" t="s">
        <v>1183</v>
      </c>
      <c r="B297" s="103" t="s">
        <v>1693</v>
      </c>
      <c r="C297" s="119"/>
      <c r="D297" s="115" t="s">
        <v>345</v>
      </c>
      <c r="E297" s="198"/>
      <c r="F297" s="170">
        <v>2036.7095332649646</v>
      </c>
      <c r="G297" s="27">
        <v>1432.7199208000002</v>
      </c>
      <c r="H297" s="27">
        <v>317.14</v>
      </c>
      <c r="I297" s="29">
        <v>286.84961246496465</v>
      </c>
      <c r="J297" s="76"/>
      <c r="K297" s="28">
        <f t="shared" si="46"/>
        <v>2036.71</v>
      </c>
      <c r="L297" s="81">
        <f t="shared" si="47"/>
        <v>1.0000002291613153</v>
      </c>
      <c r="M297" s="27">
        <f t="shared" si="48"/>
        <v>1432.72</v>
      </c>
      <c r="N297" s="81">
        <f t="shared" si="49"/>
        <v>1.0000000552794714</v>
      </c>
      <c r="O297" s="27">
        <f t="shared" si="50"/>
        <v>317.14</v>
      </c>
      <c r="P297" s="81">
        <f t="shared" si="51"/>
        <v>1</v>
      </c>
      <c r="Q297" s="27">
        <f t="shared" si="52"/>
        <v>286.85000000000002</v>
      </c>
      <c r="R297" s="82">
        <f t="shared" si="53"/>
        <v>1.0000013510042145</v>
      </c>
    </row>
    <row r="298" spans="1:18" s="4" customFormat="1" ht="120" customHeight="1" x14ac:dyDescent="0.25">
      <c r="A298" s="180" t="s">
        <v>356</v>
      </c>
      <c r="B298" s="103" t="s">
        <v>357</v>
      </c>
      <c r="C298" s="119" t="s">
        <v>1557</v>
      </c>
      <c r="D298" s="115" t="s">
        <v>112</v>
      </c>
      <c r="E298" s="198" t="s">
        <v>998</v>
      </c>
      <c r="F298" s="170">
        <v>72247.407825768401</v>
      </c>
      <c r="G298" s="27">
        <v>17743.21837821</v>
      </c>
      <c r="H298" s="27">
        <v>48987.268750000003</v>
      </c>
      <c r="I298" s="29">
        <v>5516.9206975584002</v>
      </c>
      <c r="J298" s="76"/>
      <c r="K298" s="28">
        <f t="shared" si="46"/>
        <v>72247.409999999989</v>
      </c>
      <c r="L298" s="81">
        <f t="shared" si="47"/>
        <v>1.0000000300942504</v>
      </c>
      <c r="M298" s="27">
        <f t="shared" si="48"/>
        <v>17743.22</v>
      </c>
      <c r="N298" s="81">
        <f t="shared" si="49"/>
        <v>1.0000000914033726</v>
      </c>
      <c r="O298" s="27">
        <f t="shared" si="50"/>
        <v>48987.27</v>
      </c>
      <c r="P298" s="81">
        <f t="shared" si="51"/>
        <v>1.0000000255168338</v>
      </c>
      <c r="Q298" s="27">
        <f t="shared" si="52"/>
        <v>5516.92</v>
      </c>
      <c r="R298" s="82">
        <f t="shared" si="53"/>
        <v>0.99999987356019082</v>
      </c>
    </row>
    <row r="299" spans="1:18" s="4" customFormat="1" ht="120" customHeight="1" x14ac:dyDescent="0.25">
      <c r="A299" s="180" t="s">
        <v>358</v>
      </c>
      <c r="B299" s="103" t="s">
        <v>359</v>
      </c>
      <c r="C299" s="119" t="s">
        <v>1508</v>
      </c>
      <c r="D299" s="115" t="s">
        <v>112</v>
      </c>
      <c r="E299" s="198" t="s">
        <v>998</v>
      </c>
      <c r="F299" s="170">
        <v>78222.033268874409</v>
      </c>
      <c r="G299" s="27">
        <v>19780.343821316001</v>
      </c>
      <c r="H299" s="27">
        <v>52924.76875000001</v>
      </c>
      <c r="I299" s="29">
        <v>5516.9206975584002</v>
      </c>
      <c r="J299" s="76"/>
      <c r="K299" s="28">
        <f t="shared" si="46"/>
        <v>78222.03</v>
      </c>
      <c r="L299" s="81">
        <f t="shared" si="47"/>
        <v>0.9999999582103114</v>
      </c>
      <c r="M299" s="27">
        <f t="shared" si="48"/>
        <v>19780.34</v>
      </c>
      <c r="N299" s="81">
        <f t="shared" si="49"/>
        <v>0.99999980681245815</v>
      </c>
      <c r="O299" s="27">
        <f t="shared" si="50"/>
        <v>52924.77</v>
      </c>
      <c r="P299" s="81">
        <f t="shared" si="51"/>
        <v>1.0000000236184308</v>
      </c>
      <c r="Q299" s="27">
        <f t="shared" si="52"/>
        <v>5516.92</v>
      </c>
      <c r="R299" s="82">
        <f t="shared" si="53"/>
        <v>0.99999987356019082</v>
      </c>
    </row>
    <row r="300" spans="1:18" s="4" customFormat="1" ht="120" customHeight="1" x14ac:dyDescent="0.25">
      <c r="A300" s="180" t="s">
        <v>360</v>
      </c>
      <c r="B300" s="103" t="s">
        <v>361</v>
      </c>
      <c r="C300" s="119" t="s">
        <v>1509</v>
      </c>
      <c r="D300" s="115" t="s">
        <v>112</v>
      </c>
      <c r="E300" s="198" t="s">
        <v>998</v>
      </c>
      <c r="F300" s="170">
        <v>92238.096835826407</v>
      </c>
      <c r="G300" s="27">
        <v>22150.157388268002</v>
      </c>
      <c r="H300" s="27">
        <v>64571.01875000001</v>
      </c>
      <c r="I300" s="29">
        <v>5516.9206975584002</v>
      </c>
      <c r="J300" s="76"/>
      <c r="K300" s="28">
        <f t="shared" si="46"/>
        <v>92238.099999999991</v>
      </c>
      <c r="L300" s="81">
        <f t="shared" si="47"/>
        <v>1.0000000343044111</v>
      </c>
      <c r="M300" s="27">
        <f t="shared" si="48"/>
        <v>22150.16</v>
      </c>
      <c r="N300" s="81">
        <f t="shared" si="49"/>
        <v>1.0000001179103133</v>
      </c>
      <c r="O300" s="27">
        <f t="shared" si="50"/>
        <v>64571.02</v>
      </c>
      <c r="P300" s="81">
        <f t="shared" si="51"/>
        <v>1.0000000193585297</v>
      </c>
      <c r="Q300" s="27">
        <f t="shared" si="52"/>
        <v>5516.92</v>
      </c>
      <c r="R300" s="82">
        <f t="shared" si="53"/>
        <v>0.99999987356019082</v>
      </c>
    </row>
    <row r="301" spans="1:18" s="4" customFormat="1" ht="120" customHeight="1" x14ac:dyDescent="0.25">
      <c r="A301" s="180" t="s">
        <v>362</v>
      </c>
      <c r="B301" s="103" t="s">
        <v>363</v>
      </c>
      <c r="C301" s="119" t="s">
        <v>1558</v>
      </c>
      <c r="D301" s="115" t="s">
        <v>112</v>
      </c>
      <c r="E301" s="198" t="s">
        <v>998</v>
      </c>
      <c r="F301" s="170">
        <v>103927.76012823841</v>
      </c>
      <c r="G301" s="27">
        <v>22911.070680680001</v>
      </c>
      <c r="H301" s="27">
        <v>75499.768750000017</v>
      </c>
      <c r="I301" s="29">
        <v>5516.9206975584002</v>
      </c>
      <c r="J301" s="76"/>
      <c r="K301" s="28">
        <f t="shared" si="46"/>
        <v>103927.76</v>
      </c>
      <c r="L301" s="81">
        <f t="shared" si="47"/>
        <v>0.99999999876608114</v>
      </c>
      <c r="M301" s="27">
        <f t="shared" si="48"/>
        <v>22911.07</v>
      </c>
      <c r="N301" s="81">
        <f t="shared" si="49"/>
        <v>0.99999997029034515</v>
      </c>
      <c r="O301" s="27">
        <f t="shared" si="50"/>
        <v>75499.77</v>
      </c>
      <c r="P301" s="81">
        <f t="shared" si="51"/>
        <v>1.0000000165563419</v>
      </c>
      <c r="Q301" s="27">
        <f t="shared" si="52"/>
        <v>5516.92</v>
      </c>
      <c r="R301" s="82">
        <f t="shared" si="53"/>
        <v>0.99999987356019082</v>
      </c>
    </row>
    <row r="302" spans="1:18" s="4" customFormat="1" ht="120" customHeight="1" x14ac:dyDescent="0.25">
      <c r="A302" s="180" t="s">
        <v>364</v>
      </c>
      <c r="B302" s="103" t="s">
        <v>365</v>
      </c>
      <c r="C302" s="119" t="s">
        <v>1559</v>
      </c>
      <c r="D302" s="115" t="s">
        <v>112</v>
      </c>
      <c r="E302" s="198" t="s">
        <v>998</v>
      </c>
      <c r="F302" s="170">
        <v>122657.80129887041</v>
      </c>
      <c r="G302" s="27">
        <v>26066.111851312002</v>
      </c>
      <c r="H302" s="27">
        <v>91074.768750000017</v>
      </c>
      <c r="I302" s="29">
        <v>5516.9206975584002</v>
      </c>
      <c r="J302" s="76"/>
      <c r="K302" s="28">
        <f t="shared" si="46"/>
        <v>122657.8</v>
      </c>
      <c r="L302" s="81">
        <f t="shared" si="47"/>
        <v>0.99999998941061718</v>
      </c>
      <c r="M302" s="27">
        <f t="shared" si="48"/>
        <v>26066.11</v>
      </c>
      <c r="N302" s="81">
        <f t="shared" si="49"/>
        <v>0.99999992897628875</v>
      </c>
      <c r="O302" s="27">
        <f t="shared" si="50"/>
        <v>91074.77</v>
      </c>
      <c r="P302" s="81">
        <f t="shared" si="51"/>
        <v>1.0000000137249867</v>
      </c>
      <c r="Q302" s="27">
        <f t="shared" si="52"/>
        <v>5516.92</v>
      </c>
      <c r="R302" s="82">
        <f t="shared" si="53"/>
        <v>0.99999987356019082</v>
      </c>
    </row>
    <row r="303" spans="1:18" s="4" customFormat="1" ht="78" customHeight="1" x14ac:dyDescent="0.25">
      <c r="A303" s="180" t="s">
        <v>366</v>
      </c>
      <c r="B303" s="103" t="s">
        <v>1184</v>
      </c>
      <c r="C303" s="119" t="s">
        <v>1694</v>
      </c>
      <c r="D303" s="115" t="s">
        <v>112</v>
      </c>
      <c r="E303" s="198" t="s">
        <v>1181</v>
      </c>
      <c r="F303" s="170">
        <v>10510.126</v>
      </c>
      <c r="G303" s="27">
        <v>9554.66</v>
      </c>
      <c r="H303" s="27">
        <v>0</v>
      </c>
      <c r="I303" s="29">
        <v>955.46600000000001</v>
      </c>
      <c r="J303" s="76"/>
      <c r="K303" s="28">
        <f t="shared" si="46"/>
        <v>10510.13</v>
      </c>
      <c r="L303" s="81">
        <f t="shared" si="47"/>
        <v>1.0000003805853517</v>
      </c>
      <c r="M303" s="27">
        <f t="shared" si="48"/>
        <v>9554.66</v>
      </c>
      <c r="N303" s="81">
        <f t="shared" si="49"/>
        <v>1</v>
      </c>
      <c r="O303" s="27">
        <f t="shared" si="50"/>
        <v>0</v>
      </c>
      <c r="P303" s="81" t="e">
        <f t="shared" si="51"/>
        <v>#DIV/0!</v>
      </c>
      <c r="Q303" s="27">
        <f t="shared" si="52"/>
        <v>955.47</v>
      </c>
      <c r="R303" s="82">
        <f t="shared" si="53"/>
        <v>1.0000041864388687</v>
      </c>
    </row>
    <row r="304" spans="1:18" s="4" customFormat="1" ht="87" customHeight="1" x14ac:dyDescent="0.25">
      <c r="A304" s="180" t="s">
        <v>368</v>
      </c>
      <c r="B304" s="103" t="s">
        <v>370</v>
      </c>
      <c r="C304" s="119" t="s">
        <v>1695</v>
      </c>
      <c r="D304" s="115" t="s">
        <v>112</v>
      </c>
      <c r="E304" s="198" t="s">
        <v>998</v>
      </c>
      <c r="F304" s="170">
        <v>85230.065052350415</v>
      </c>
      <c r="G304" s="27">
        <v>20965.250604792003</v>
      </c>
      <c r="H304" s="27">
        <v>58747.89375000001</v>
      </c>
      <c r="I304" s="29">
        <v>5516.9206975584002</v>
      </c>
      <c r="J304" s="76"/>
      <c r="K304" s="28">
        <f t="shared" si="46"/>
        <v>85230.06</v>
      </c>
      <c r="L304" s="81">
        <f t="shared" si="47"/>
        <v>0.9999999407210306</v>
      </c>
      <c r="M304" s="27">
        <f t="shared" si="48"/>
        <v>20965.25</v>
      </c>
      <c r="N304" s="81">
        <f t="shared" si="49"/>
        <v>0.99999997115264616</v>
      </c>
      <c r="O304" s="27">
        <f t="shared" si="50"/>
        <v>58747.89</v>
      </c>
      <c r="P304" s="81">
        <f t="shared" si="51"/>
        <v>0.99999993616792415</v>
      </c>
      <c r="Q304" s="27">
        <f t="shared" si="52"/>
        <v>5516.92</v>
      </c>
      <c r="R304" s="82">
        <f t="shared" si="53"/>
        <v>0.99999987356019082</v>
      </c>
    </row>
    <row r="305" spans="1:18" s="4" customFormat="1" ht="78.95" customHeight="1" x14ac:dyDescent="0.25">
      <c r="A305" s="180" t="s">
        <v>371</v>
      </c>
      <c r="B305" s="103" t="s">
        <v>367</v>
      </c>
      <c r="C305" s="119" t="s">
        <v>1696</v>
      </c>
      <c r="D305" s="115" t="s">
        <v>112</v>
      </c>
      <c r="E305" s="198"/>
      <c r="F305" s="170">
        <v>14141.626113304001</v>
      </c>
      <c r="G305" s="27">
        <v>7016.3470781040005</v>
      </c>
      <c r="H305" s="27">
        <v>5626.375</v>
      </c>
      <c r="I305" s="29">
        <v>1498.9040352</v>
      </c>
      <c r="J305" s="76"/>
      <c r="K305" s="28">
        <f t="shared" si="46"/>
        <v>14141.63</v>
      </c>
      <c r="L305" s="81">
        <f t="shared" si="47"/>
        <v>1.0000002748408117</v>
      </c>
      <c r="M305" s="27">
        <f t="shared" si="48"/>
        <v>7016.35</v>
      </c>
      <c r="N305" s="81">
        <f t="shared" si="49"/>
        <v>1.0000004164412004</v>
      </c>
      <c r="O305" s="27">
        <f t="shared" si="50"/>
        <v>5626.38</v>
      </c>
      <c r="P305" s="81">
        <f t="shared" si="51"/>
        <v>1.000000888671658</v>
      </c>
      <c r="Q305" s="27">
        <f t="shared" si="52"/>
        <v>1498.9</v>
      </c>
      <c r="R305" s="82">
        <f t="shared" si="53"/>
        <v>0.99999730789970198</v>
      </c>
    </row>
    <row r="306" spans="1:18" s="4" customFormat="1" ht="65.45" customHeight="1" x14ac:dyDescent="0.25">
      <c r="A306" s="180" t="s">
        <v>374</v>
      </c>
      <c r="B306" s="103" t="s">
        <v>369</v>
      </c>
      <c r="C306" s="119" t="s">
        <v>1697</v>
      </c>
      <c r="D306" s="115" t="s">
        <v>112</v>
      </c>
      <c r="E306" s="198"/>
      <c r="F306" s="170">
        <v>25018.663592405337</v>
      </c>
      <c r="G306" s="27">
        <v>3429.5277759999999</v>
      </c>
      <c r="H306" s="27">
        <v>19755.022333333338</v>
      </c>
      <c r="I306" s="29">
        <v>1834.1134830720002</v>
      </c>
      <c r="J306" s="76"/>
      <c r="K306" s="28">
        <f t="shared" si="46"/>
        <v>25018.66</v>
      </c>
      <c r="L306" s="81">
        <f t="shared" si="47"/>
        <v>0.99999985641098199</v>
      </c>
      <c r="M306" s="27">
        <f t="shared" si="48"/>
        <v>3429.53</v>
      </c>
      <c r="N306" s="81">
        <f t="shared" si="49"/>
        <v>1.0000006484857815</v>
      </c>
      <c r="O306" s="27">
        <f t="shared" si="50"/>
        <v>19755.02</v>
      </c>
      <c r="P306" s="81">
        <f t="shared" si="51"/>
        <v>0.99999988188657563</v>
      </c>
      <c r="Q306" s="27">
        <f t="shared" si="52"/>
        <v>1834.11</v>
      </c>
      <c r="R306" s="82">
        <f t="shared" si="53"/>
        <v>0.99999810095065955</v>
      </c>
    </row>
    <row r="307" spans="1:18" s="4" customFormat="1" ht="50.25" customHeight="1" x14ac:dyDescent="0.25">
      <c r="A307" s="180" t="s">
        <v>376</v>
      </c>
      <c r="B307" s="103" t="s">
        <v>1080</v>
      </c>
      <c r="C307" s="119" t="s">
        <v>1698</v>
      </c>
      <c r="D307" s="115" t="s">
        <v>112</v>
      </c>
      <c r="E307" s="198" t="s">
        <v>1082</v>
      </c>
      <c r="F307" s="170">
        <v>17959.974456</v>
      </c>
      <c r="G307" s="27">
        <v>4369.9749599999996</v>
      </c>
      <c r="H307" s="27">
        <v>13153.002</v>
      </c>
      <c r="I307" s="29">
        <v>436.99749599999996</v>
      </c>
      <c r="J307" s="76"/>
      <c r="K307" s="28">
        <f t="shared" si="46"/>
        <v>17959.97</v>
      </c>
      <c r="L307" s="81">
        <f t="shared" si="47"/>
        <v>0.99999975189274293</v>
      </c>
      <c r="M307" s="27">
        <f t="shared" si="48"/>
        <v>4369.97</v>
      </c>
      <c r="N307" s="81">
        <f t="shared" si="49"/>
        <v>0.99999886498205492</v>
      </c>
      <c r="O307" s="27">
        <f t="shared" si="50"/>
        <v>13153</v>
      </c>
      <c r="P307" s="81">
        <f t="shared" si="51"/>
        <v>0.99999984794345809</v>
      </c>
      <c r="Q307" s="27">
        <f t="shared" si="52"/>
        <v>437</v>
      </c>
      <c r="R307" s="82">
        <f t="shared" si="53"/>
        <v>1.0000057300099496</v>
      </c>
    </row>
    <row r="308" spans="1:18" s="4" customFormat="1" ht="48" customHeight="1" x14ac:dyDescent="0.25">
      <c r="A308" s="180" t="s">
        <v>378</v>
      </c>
      <c r="B308" s="103" t="s">
        <v>372</v>
      </c>
      <c r="C308" s="119" t="s">
        <v>1699</v>
      </c>
      <c r="D308" s="115" t="s">
        <v>373</v>
      </c>
      <c r="E308" s="214" t="s">
        <v>1700</v>
      </c>
      <c r="F308" s="170">
        <v>3742.6230314707313</v>
      </c>
      <c r="G308" s="27">
        <v>1045.3089009600001</v>
      </c>
      <c r="H308" s="27">
        <v>2558.808618</v>
      </c>
      <c r="I308" s="29">
        <v>138.50551251073153</v>
      </c>
      <c r="J308" s="76"/>
      <c r="K308" s="28">
        <f t="shared" si="46"/>
        <v>3742.63</v>
      </c>
      <c r="L308" s="81">
        <f t="shared" si="47"/>
        <v>1.000001861937259</v>
      </c>
      <c r="M308" s="27">
        <f t="shared" si="48"/>
        <v>1045.31</v>
      </c>
      <c r="N308" s="81">
        <f t="shared" si="49"/>
        <v>1.0000010514021251</v>
      </c>
      <c r="O308" s="27">
        <f t="shared" si="50"/>
        <v>2558.81</v>
      </c>
      <c r="P308" s="81">
        <f t="shared" si="51"/>
        <v>1.0000005400951013</v>
      </c>
      <c r="Q308" s="27">
        <f t="shared" si="52"/>
        <v>138.51</v>
      </c>
      <c r="R308" s="82">
        <f t="shared" si="53"/>
        <v>1.000032399354994</v>
      </c>
    </row>
    <row r="309" spans="1:18" s="4" customFormat="1" ht="48" customHeight="1" x14ac:dyDescent="0.25">
      <c r="A309" s="180" t="s">
        <v>379</v>
      </c>
      <c r="B309" s="103" t="s">
        <v>375</v>
      </c>
      <c r="C309" s="119" t="s">
        <v>1701</v>
      </c>
      <c r="D309" s="115" t="s">
        <v>373</v>
      </c>
      <c r="E309" s="214" t="s">
        <v>1700</v>
      </c>
      <c r="F309" s="170">
        <v>3037.292207057184</v>
      </c>
      <c r="G309" s="27">
        <v>831.22395696000001</v>
      </c>
      <c r="H309" s="27">
        <v>2103.1385099999998</v>
      </c>
      <c r="I309" s="29">
        <v>102.92974009718399</v>
      </c>
      <c r="J309" s="76"/>
      <c r="K309" s="28">
        <f t="shared" si="46"/>
        <v>3037.2899999999995</v>
      </c>
      <c r="L309" s="81">
        <f t="shared" si="47"/>
        <v>0.99999927334710192</v>
      </c>
      <c r="M309" s="27">
        <f t="shared" si="48"/>
        <v>831.22</v>
      </c>
      <c r="N309" s="81">
        <f t="shared" si="49"/>
        <v>0.99999523959822523</v>
      </c>
      <c r="O309" s="27">
        <f t="shared" si="50"/>
        <v>2103.14</v>
      </c>
      <c r="P309" s="81">
        <f t="shared" si="51"/>
        <v>1.0000007084649885</v>
      </c>
      <c r="Q309" s="27">
        <f t="shared" si="52"/>
        <v>102.93</v>
      </c>
      <c r="R309" s="82">
        <f t="shared" si="53"/>
        <v>1.0000025250507363</v>
      </c>
    </row>
    <row r="310" spans="1:18" s="4" customFormat="1" ht="62.25" customHeight="1" x14ac:dyDescent="0.25">
      <c r="A310" s="180" t="s">
        <v>380</v>
      </c>
      <c r="B310" s="103" t="s">
        <v>377</v>
      </c>
      <c r="C310" s="119" t="s">
        <v>1702</v>
      </c>
      <c r="D310" s="115" t="s">
        <v>373</v>
      </c>
      <c r="E310" s="214" t="s">
        <v>1700</v>
      </c>
      <c r="F310" s="170">
        <v>755.57835139200006</v>
      </c>
      <c r="G310" s="27">
        <v>528.03268200000002</v>
      </c>
      <c r="H310" s="27">
        <v>187.92429000000001</v>
      </c>
      <c r="I310" s="29">
        <v>39.621379392000001</v>
      </c>
      <c r="J310" s="76"/>
      <c r="K310" s="28">
        <f t="shared" si="46"/>
        <v>755.56999999999994</v>
      </c>
      <c r="L310" s="81">
        <f t="shared" si="47"/>
        <v>0.99998894702053764</v>
      </c>
      <c r="M310" s="27">
        <f t="shared" si="48"/>
        <v>528.03</v>
      </c>
      <c r="N310" s="81">
        <f t="shared" si="49"/>
        <v>0.99999492076893826</v>
      </c>
      <c r="O310" s="27">
        <f t="shared" si="50"/>
        <v>187.92</v>
      </c>
      <c r="P310" s="81">
        <f t="shared" si="51"/>
        <v>0.99997717165779887</v>
      </c>
      <c r="Q310" s="27">
        <f t="shared" si="52"/>
        <v>39.619999999999997</v>
      </c>
      <c r="R310" s="82">
        <f t="shared" si="53"/>
        <v>0.99996518566437687</v>
      </c>
    </row>
    <row r="311" spans="1:18" s="4" customFormat="1" ht="66" customHeight="1" x14ac:dyDescent="0.25">
      <c r="A311" s="180" t="s">
        <v>382</v>
      </c>
      <c r="B311" s="103" t="s">
        <v>1703</v>
      </c>
      <c r="C311" s="119" t="s">
        <v>1704</v>
      </c>
      <c r="D311" s="115" t="s">
        <v>373</v>
      </c>
      <c r="E311" s="214" t="s">
        <v>1700</v>
      </c>
      <c r="F311" s="170">
        <v>846.61421145600002</v>
      </c>
      <c r="G311" s="27">
        <v>514.24770023999997</v>
      </c>
      <c r="H311" s="27">
        <v>293.68849800000004</v>
      </c>
      <c r="I311" s="29">
        <v>38.678013216000004</v>
      </c>
      <c r="J311" s="76"/>
      <c r="K311" s="28">
        <f t="shared" si="46"/>
        <v>846.62</v>
      </c>
      <c r="L311" s="81">
        <f t="shared" si="47"/>
        <v>1.000006837286596</v>
      </c>
      <c r="M311" s="27">
        <f t="shared" si="48"/>
        <v>514.25</v>
      </c>
      <c r="N311" s="81">
        <f t="shared" si="49"/>
        <v>1.0000044720861152</v>
      </c>
      <c r="O311" s="27">
        <f t="shared" si="50"/>
        <v>293.69</v>
      </c>
      <c r="P311" s="81">
        <f t="shared" si="51"/>
        <v>1.0000051142622548</v>
      </c>
      <c r="Q311" s="27">
        <f t="shared" si="52"/>
        <v>38.68</v>
      </c>
      <c r="R311" s="82">
        <f t="shared" si="53"/>
        <v>1.0000513672713462</v>
      </c>
    </row>
    <row r="312" spans="1:18" s="4" customFormat="1" ht="61.5" customHeight="1" x14ac:dyDescent="0.25">
      <c r="A312" s="180" t="s">
        <v>383</v>
      </c>
      <c r="B312" s="103" t="s">
        <v>1185</v>
      </c>
      <c r="C312" s="119" t="s">
        <v>1705</v>
      </c>
      <c r="D312" s="115" t="s">
        <v>112</v>
      </c>
      <c r="E312" s="214" t="s">
        <v>1468</v>
      </c>
      <c r="F312" s="170">
        <v>11100.135</v>
      </c>
      <c r="G312" s="27">
        <v>6290.2500000000009</v>
      </c>
      <c r="H312" s="27">
        <v>4180.8599999999997</v>
      </c>
      <c r="I312" s="29">
        <v>629.02500000000009</v>
      </c>
      <c r="J312" s="76"/>
      <c r="K312" s="28">
        <f t="shared" si="46"/>
        <v>11100.140000000001</v>
      </c>
      <c r="L312" s="81">
        <f t="shared" si="47"/>
        <v>1.0000004504449722</v>
      </c>
      <c r="M312" s="27">
        <f t="shared" si="48"/>
        <v>6290.25</v>
      </c>
      <c r="N312" s="81">
        <f t="shared" si="49"/>
        <v>0.99999999999999989</v>
      </c>
      <c r="O312" s="27">
        <f t="shared" si="50"/>
        <v>4180.8599999999997</v>
      </c>
      <c r="P312" s="81">
        <f t="shared" si="51"/>
        <v>1</v>
      </c>
      <c r="Q312" s="27">
        <f t="shared" si="52"/>
        <v>629.03</v>
      </c>
      <c r="R312" s="82">
        <f t="shared" si="53"/>
        <v>1.0000079488096656</v>
      </c>
    </row>
    <row r="313" spans="1:18" s="4" customFormat="1" ht="48.95" customHeight="1" x14ac:dyDescent="0.25">
      <c r="A313" s="180" t="s">
        <v>385</v>
      </c>
      <c r="B313" s="103" t="s">
        <v>381</v>
      </c>
      <c r="C313" s="119" t="s">
        <v>1706</v>
      </c>
      <c r="D313" s="115" t="s">
        <v>112</v>
      </c>
      <c r="E313" s="198" t="s">
        <v>1083</v>
      </c>
      <c r="F313" s="170">
        <v>3941.5339290181296</v>
      </c>
      <c r="G313" s="27">
        <v>3941.5339290181296</v>
      </c>
      <c r="H313" s="27">
        <v>0</v>
      </c>
      <c r="I313" s="29">
        <v>0</v>
      </c>
      <c r="J313" s="76"/>
      <c r="K313" s="28">
        <f t="shared" si="46"/>
        <v>3941.53</v>
      </c>
      <c r="L313" s="81">
        <f t="shared" si="47"/>
        <v>0.99999900317536261</v>
      </c>
      <c r="M313" s="27">
        <f t="shared" si="48"/>
        <v>3941.53</v>
      </c>
      <c r="N313" s="81">
        <f t="shared" si="49"/>
        <v>0.99999900317536261</v>
      </c>
      <c r="O313" s="27">
        <f t="shared" si="50"/>
        <v>0</v>
      </c>
      <c r="P313" s="81" t="e">
        <f t="shared" si="51"/>
        <v>#DIV/0!</v>
      </c>
      <c r="Q313" s="27">
        <f t="shared" si="52"/>
        <v>0</v>
      </c>
      <c r="R313" s="82" t="e">
        <f t="shared" si="53"/>
        <v>#DIV/0!</v>
      </c>
    </row>
    <row r="314" spans="1:18" s="4" customFormat="1" ht="108.6" customHeight="1" x14ac:dyDescent="0.25">
      <c r="A314" s="180" t="s">
        <v>386</v>
      </c>
      <c r="B314" s="103" t="s">
        <v>1560</v>
      </c>
      <c r="C314" s="119" t="s">
        <v>1561</v>
      </c>
      <c r="D314" s="115" t="s">
        <v>114</v>
      </c>
      <c r="E314" s="198"/>
      <c r="F314" s="170"/>
      <c r="G314" s="27"/>
      <c r="H314" s="27"/>
      <c r="I314" s="29"/>
      <c r="J314" s="76"/>
      <c r="K314" s="28"/>
      <c r="L314" s="81"/>
      <c r="M314" s="27"/>
      <c r="N314" s="81"/>
      <c r="O314" s="27"/>
      <c r="P314" s="81"/>
      <c r="Q314" s="27"/>
      <c r="R314" s="82"/>
    </row>
    <row r="315" spans="1:18" s="4" customFormat="1" ht="39" customHeight="1" x14ac:dyDescent="0.25">
      <c r="A315" s="176" t="s">
        <v>1186</v>
      </c>
      <c r="B315" s="103" t="s">
        <v>1247</v>
      </c>
      <c r="C315" s="119"/>
      <c r="D315" s="115" t="s">
        <v>114</v>
      </c>
      <c r="E315" s="198"/>
      <c r="F315" s="170">
        <v>15296.643798800002</v>
      </c>
      <c r="G315" s="27">
        <v>4098.9074000000001</v>
      </c>
      <c r="H315" s="27">
        <v>8923.1757300000008</v>
      </c>
      <c r="I315" s="29">
        <v>2274.5606688000003</v>
      </c>
      <c r="J315" s="76"/>
      <c r="K315" s="28">
        <f t="shared" si="46"/>
        <v>15296.65</v>
      </c>
      <c r="L315" s="81">
        <f t="shared" si="47"/>
        <v>1.0000004053961169</v>
      </c>
      <c r="M315" s="27">
        <f t="shared" si="48"/>
        <v>4098.91</v>
      </c>
      <c r="N315" s="81">
        <f t="shared" si="49"/>
        <v>1.0000006343153787</v>
      </c>
      <c r="O315" s="27">
        <f t="shared" si="50"/>
        <v>8923.18</v>
      </c>
      <c r="P315" s="81">
        <f t="shared" si="51"/>
        <v>1.0000004785291838</v>
      </c>
      <c r="Q315" s="27">
        <f t="shared" si="52"/>
        <v>2274.56</v>
      </c>
      <c r="R315" s="82">
        <f t="shared" si="53"/>
        <v>0.99999970596519605</v>
      </c>
    </row>
    <row r="316" spans="1:18" s="4" customFormat="1" ht="39" customHeight="1" x14ac:dyDescent="0.25">
      <c r="A316" s="176" t="s">
        <v>1187</v>
      </c>
      <c r="B316" s="103" t="s">
        <v>1469</v>
      </c>
      <c r="C316" s="119"/>
      <c r="D316" s="115" t="s">
        <v>114</v>
      </c>
      <c r="E316" s="198"/>
      <c r="F316" s="170">
        <v>20084.012288800001</v>
      </c>
      <c r="G316" s="27">
        <v>5267.377599999998</v>
      </c>
      <c r="H316" s="27">
        <v>12542.074020000002</v>
      </c>
      <c r="I316" s="29">
        <v>2274.5606688000003</v>
      </c>
      <c r="J316" s="76"/>
      <c r="K316" s="28">
        <f t="shared" si="46"/>
        <v>20084.010000000002</v>
      </c>
      <c r="L316" s="81">
        <f t="shared" si="47"/>
        <v>0.99999988603870749</v>
      </c>
      <c r="M316" s="27">
        <f t="shared" si="48"/>
        <v>5267.38</v>
      </c>
      <c r="N316" s="81">
        <f t="shared" si="49"/>
        <v>1.000000455634698</v>
      </c>
      <c r="O316" s="27">
        <f t="shared" si="50"/>
        <v>12542.07</v>
      </c>
      <c r="P316" s="81">
        <f t="shared" si="51"/>
        <v>0.99999967947884894</v>
      </c>
      <c r="Q316" s="27">
        <f t="shared" si="52"/>
        <v>2274.56</v>
      </c>
      <c r="R316" s="82">
        <f t="shared" si="53"/>
        <v>0.99999970596519605</v>
      </c>
    </row>
    <row r="317" spans="1:18" s="4" customFormat="1" ht="39" customHeight="1" x14ac:dyDescent="0.25">
      <c r="A317" s="176" t="s">
        <v>1188</v>
      </c>
      <c r="B317" s="103" t="s">
        <v>1470</v>
      </c>
      <c r="C317" s="119"/>
      <c r="D317" s="115" t="s">
        <v>114</v>
      </c>
      <c r="E317" s="198"/>
      <c r="F317" s="170">
        <v>26387.667488800002</v>
      </c>
      <c r="G317" s="27">
        <v>7088.6835999999985</v>
      </c>
      <c r="H317" s="27">
        <v>17024.423220000001</v>
      </c>
      <c r="I317" s="29">
        <v>2274.5606688000003</v>
      </c>
      <c r="J317" s="76"/>
      <c r="K317" s="28">
        <f t="shared" si="46"/>
        <v>26387.66</v>
      </c>
      <c r="L317" s="81">
        <f t="shared" si="47"/>
        <v>0.99999971620075911</v>
      </c>
      <c r="M317" s="27">
        <f t="shared" si="48"/>
        <v>7088.68</v>
      </c>
      <c r="N317" s="81">
        <f t="shared" si="49"/>
        <v>0.99999949214830264</v>
      </c>
      <c r="O317" s="27">
        <f t="shared" si="50"/>
        <v>17024.419999999998</v>
      </c>
      <c r="P317" s="81">
        <f t="shared" si="51"/>
        <v>0.99999981085996503</v>
      </c>
      <c r="Q317" s="27">
        <f t="shared" si="52"/>
        <v>2274.56</v>
      </c>
      <c r="R317" s="82">
        <f t="shared" si="53"/>
        <v>0.99999970596519605</v>
      </c>
    </row>
    <row r="318" spans="1:18" s="4" customFormat="1" ht="39" customHeight="1" x14ac:dyDescent="0.25">
      <c r="A318" s="176" t="s">
        <v>1189</v>
      </c>
      <c r="B318" s="103" t="s">
        <v>1471</v>
      </c>
      <c r="C318" s="119"/>
      <c r="D318" s="115" t="s">
        <v>114</v>
      </c>
      <c r="E318" s="198"/>
      <c r="F318" s="170">
        <v>31175.035978800002</v>
      </c>
      <c r="G318" s="27">
        <v>8257.1537999999964</v>
      </c>
      <c r="H318" s="27">
        <v>20643.321510000005</v>
      </c>
      <c r="I318" s="29">
        <v>2274.5606688000003</v>
      </c>
      <c r="J318" s="76"/>
      <c r="K318" s="28">
        <f t="shared" si="46"/>
        <v>31175.030000000002</v>
      </c>
      <c r="L318" s="81">
        <f t="shared" si="47"/>
        <v>0.99999980821834489</v>
      </c>
      <c r="M318" s="27">
        <f t="shared" si="48"/>
        <v>8257.15</v>
      </c>
      <c r="N318" s="81">
        <f t="shared" si="49"/>
        <v>0.99999953979299783</v>
      </c>
      <c r="O318" s="27">
        <f t="shared" si="50"/>
        <v>20643.32</v>
      </c>
      <c r="P318" s="81">
        <f t="shared" si="51"/>
        <v>0.99999992685285632</v>
      </c>
      <c r="Q318" s="27">
        <f t="shared" si="52"/>
        <v>2274.56</v>
      </c>
      <c r="R318" s="82">
        <f t="shared" si="53"/>
        <v>0.99999970596519605</v>
      </c>
    </row>
    <row r="319" spans="1:18" s="4" customFormat="1" ht="39" customHeight="1" x14ac:dyDescent="0.25">
      <c r="A319" s="176" t="s">
        <v>1190</v>
      </c>
      <c r="B319" s="103" t="s">
        <v>1472</v>
      </c>
      <c r="C319" s="119"/>
      <c r="D319" s="115" t="s">
        <v>114</v>
      </c>
      <c r="E319" s="198"/>
      <c r="F319" s="170">
        <v>37478.671178799996</v>
      </c>
      <c r="G319" s="27">
        <v>10078.439800000004</v>
      </c>
      <c r="H319" s="27">
        <v>25125.670709999999</v>
      </c>
      <c r="I319" s="29">
        <v>2274.5606688000003</v>
      </c>
      <c r="J319" s="76"/>
      <c r="K319" s="28">
        <f t="shared" si="46"/>
        <v>37478.67</v>
      </c>
      <c r="L319" s="81">
        <f t="shared" si="47"/>
        <v>0.99999996854744422</v>
      </c>
      <c r="M319" s="27">
        <f t="shared" si="48"/>
        <v>10078.44</v>
      </c>
      <c r="N319" s="81">
        <f t="shared" si="49"/>
        <v>1.0000000198443411</v>
      </c>
      <c r="O319" s="27">
        <f t="shared" si="50"/>
        <v>25125.67</v>
      </c>
      <c r="P319" s="81">
        <f t="shared" si="51"/>
        <v>0.99999997174204791</v>
      </c>
      <c r="Q319" s="27">
        <f t="shared" si="52"/>
        <v>2274.56</v>
      </c>
      <c r="R319" s="82">
        <f t="shared" si="53"/>
        <v>0.99999970596519605</v>
      </c>
    </row>
    <row r="320" spans="1:18" s="4" customFormat="1" ht="56.1" customHeight="1" x14ac:dyDescent="0.25">
      <c r="A320" s="176" t="s">
        <v>1191</v>
      </c>
      <c r="B320" s="103" t="s">
        <v>1473</v>
      </c>
      <c r="C320" s="119"/>
      <c r="D320" s="115" t="s">
        <v>114</v>
      </c>
      <c r="E320" s="198"/>
      <c r="F320" s="170">
        <v>42266.039668800004</v>
      </c>
      <c r="G320" s="27">
        <v>11246.910000000003</v>
      </c>
      <c r="H320" s="27">
        <v>28744.569</v>
      </c>
      <c r="I320" s="29">
        <v>2274.5606688000003</v>
      </c>
      <c r="J320" s="76"/>
      <c r="K320" s="28">
        <f t="shared" si="46"/>
        <v>42266.039999999994</v>
      </c>
      <c r="L320" s="81">
        <f t="shared" si="47"/>
        <v>1.0000000078360782</v>
      </c>
      <c r="M320" s="27">
        <f t="shared" si="48"/>
        <v>11246.91</v>
      </c>
      <c r="N320" s="81">
        <f t="shared" si="49"/>
        <v>0.99999999999999967</v>
      </c>
      <c r="O320" s="27">
        <f t="shared" si="50"/>
        <v>28744.57</v>
      </c>
      <c r="P320" s="81">
        <f t="shared" si="51"/>
        <v>1.0000000347891804</v>
      </c>
      <c r="Q320" s="27">
        <f t="shared" si="52"/>
        <v>2274.56</v>
      </c>
      <c r="R320" s="82">
        <f t="shared" si="53"/>
        <v>0.99999970596519605</v>
      </c>
    </row>
    <row r="321" spans="1:18" s="4" customFormat="1" ht="39" customHeight="1" x14ac:dyDescent="0.25">
      <c r="A321" s="176" t="s">
        <v>1192</v>
      </c>
      <c r="B321" s="103" t="s">
        <v>1193</v>
      </c>
      <c r="C321" s="119"/>
      <c r="D321" s="115" t="s">
        <v>114</v>
      </c>
      <c r="E321" s="198"/>
      <c r="F321" s="170">
        <v>13313.6443588</v>
      </c>
      <c r="G321" s="27">
        <v>2937.8361999999997</v>
      </c>
      <c r="H321" s="27">
        <v>8101.2474899999997</v>
      </c>
      <c r="I321" s="29">
        <v>2274.5606688000003</v>
      </c>
      <c r="J321" s="76"/>
      <c r="K321" s="28">
        <f t="shared" si="46"/>
        <v>13313.65</v>
      </c>
      <c r="L321" s="81">
        <f t="shared" si="47"/>
        <v>1.0000004237156894</v>
      </c>
      <c r="M321" s="27">
        <f t="shared" si="48"/>
        <v>2937.84</v>
      </c>
      <c r="N321" s="81">
        <f t="shared" si="49"/>
        <v>1.0000012934689826</v>
      </c>
      <c r="O321" s="27">
        <f t="shared" si="50"/>
        <v>8101.25</v>
      </c>
      <c r="P321" s="81">
        <f t="shared" si="51"/>
        <v>1.0000003098288262</v>
      </c>
      <c r="Q321" s="27">
        <f t="shared" si="52"/>
        <v>2274.56</v>
      </c>
      <c r="R321" s="82">
        <f t="shared" si="53"/>
        <v>0.99999970596519605</v>
      </c>
    </row>
    <row r="322" spans="1:18" s="4" customFormat="1" ht="39" customHeight="1" x14ac:dyDescent="0.25">
      <c r="A322" s="176" t="s">
        <v>1194</v>
      </c>
      <c r="B322" s="103" t="s">
        <v>1707</v>
      </c>
      <c r="C322" s="119"/>
      <c r="D322" s="115" t="s">
        <v>114</v>
      </c>
      <c r="E322" s="204"/>
      <c r="F322" s="170">
        <v>26166.839298800001</v>
      </c>
      <c r="G322" s="27">
        <v>3851.5873999999967</v>
      </c>
      <c r="H322" s="27">
        <v>20040.691230000004</v>
      </c>
      <c r="I322" s="29">
        <v>2274.5606688000003</v>
      </c>
      <c r="J322" s="76"/>
      <c r="K322" s="28">
        <f t="shared" si="46"/>
        <v>26166.84</v>
      </c>
      <c r="L322" s="81">
        <f t="shared" si="47"/>
        <v>1.0000000267972753</v>
      </c>
      <c r="M322" s="27">
        <f t="shared" si="48"/>
        <v>3851.59</v>
      </c>
      <c r="N322" s="81">
        <f t="shared" si="49"/>
        <v>1.0000006750463468</v>
      </c>
      <c r="O322" s="27">
        <f t="shared" si="50"/>
        <v>20040.689999999999</v>
      </c>
      <c r="P322" s="81">
        <f t="shared" si="51"/>
        <v>0.99999993862487124</v>
      </c>
      <c r="Q322" s="27">
        <f t="shared" si="52"/>
        <v>2274.56</v>
      </c>
      <c r="R322" s="82">
        <f t="shared" si="53"/>
        <v>0.99999970596519605</v>
      </c>
    </row>
    <row r="323" spans="1:18" s="4" customFormat="1" ht="39" customHeight="1" x14ac:dyDescent="0.25">
      <c r="A323" s="176" t="s">
        <v>1195</v>
      </c>
      <c r="B323" s="103" t="s">
        <v>1308</v>
      </c>
      <c r="C323" s="119"/>
      <c r="D323" s="115" t="s">
        <v>114</v>
      </c>
      <c r="E323" s="204"/>
      <c r="F323" s="170">
        <v>31016.808738800002</v>
      </c>
      <c r="G323" s="27">
        <v>5020.0586000000003</v>
      </c>
      <c r="H323" s="27">
        <v>23722.189470000001</v>
      </c>
      <c r="I323" s="29">
        <v>2274.5606688000003</v>
      </c>
      <c r="J323" s="76"/>
      <c r="K323" s="28">
        <f t="shared" si="46"/>
        <v>31016.81</v>
      </c>
      <c r="L323" s="81">
        <f t="shared" si="47"/>
        <v>1.0000000406618235</v>
      </c>
      <c r="M323" s="27">
        <f t="shared" si="48"/>
        <v>5020.0600000000004</v>
      </c>
      <c r="N323" s="81">
        <f t="shared" si="49"/>
        <v>1.0000002788812068</v>
      </c>
      <c r="O323" s="27">
        <f t="shared" si="50"/>
        <v>23722.19</v>
      </c>
      <c r="P323" s="81">
        <f t="shared" si="51"/>
        <v>1.0000000223419512</v>
      </c>
      <c r="Q323" s="27">
        <f t="shared" si="52"/>
        <v>2274.56</v>
      </c>
      <c r="R323" s="82">
        <f t="shared" si="53"/>
        <v>0.99999970596519605</v>
      </c>
    </row>
    <row r="324" spans="1:18" s="4" customFormat="1" ht="39" customHeight="1" x14ac:dyDescent="0.25">
      <c r="A324" s="176" t="s">
        <v>1196</v>
      </c>
      <c r="B324" s="103" t="s">
        <v>1309</v>
      </c>
      <c r="C324" s="119"/>
      <c r="D324" s="115" t="s">
        <v>114</v>
      </c>
      <c r="E324" s="204"/>
      <c r="F324" s="170">
        <v>53884.393608799997</v>
      </c>
      <c r="G324" s="27">
        <v>7703.1811999999991</v>
      </c>
      <c r="H324" s="27">
        <v>43906.651740000001</v>
      </c>
      <c r="I324" s="29">
        <v>2274.5606688000003</v>
      </c>
      <c r="J324" s="76"/>
      <c r="K324" s="28">
        <f t="shared" si="46"/>
        <v>53884.39</v>
      </c>
      <c r="L324" s="81">
        <f t="shared" si="47"/>
        <v>0.99999993302699064</v>
      </c>
      <c r="M324" s="27">
        <f t="shared" si="48"/>
        <v>7703.18</v>
      </c>
      <c r="N324" s="81">
        <f t="shared" si="49"/>
        <v>0.9999998442202036</v>
      </c>
      <c r="O324" s="27">
        <f t="shared" si="50"/>
        <v>43906.65</v>
      </c>
      <c r="P324" s="81">
        <f t="shared" si="51"/>
        <v>0.99999996037046934</v>
      </c>
      <c r="Q324" s="27">
        <f t="shared" si="52"/>
        <v>2274.56</v>
      </c>
      <c r="R324" s="82">
        <f t="shared" si="53"/>
        <v>0.99999970596519605</v>
      </c>
    </row>
    <row r="325" spans="1:18" s="4" customFormat="1" ht="39" customHeight="1" x14ac:dyDescent="0.25">
      <c r="A325" s="176" t="s">
        <v>1197</v>
      </c>
      <c r="B325" s="103" t="s">
        <v>1310</v>
      </c>
      <c r="C325" s="119"/>
      <c r="D325" s="115" t="s">
        <v>114</v>
      </c>
      <c r="E325" s="204"/>
      <c r="F325" s="170">
        <v>54909.097368799994</v>
      </c>
      <c r="G325" s="27">
        <v>8871.6559999999954</v>
      </c>
      <c r="H325" s="27">
        <v>43762.880700000002</v>
      </c>
      <c r="I325" s="29">
        <v>2274.5606688000003</v>
      </c>
      <c r="J325" s="76"/>
      <c r="K325" s="28">
        <f t="shared" si="46"/>
        <v>54909.099999999991</v>
      </c>
      <c r="L325" s="81">
        <f t="shared" si="47"/>
        <v>1.0000000479191997</v>
      </c>
      <c r="M325" s="27">
        <f t="shared" si="48"/>
        <v>8871.66</v>
      </c>
      <c r="N325" s="81">
        <f t="shared" si="49"/>
        <v>1.00000045087411</v>
      </c>
      <c r="O325" s="27">
        <f t="shared" si="50"/>
        <v>43762.879999999997</v>
      </c>
      <c r="P325" s="81">
        <f t="shared" si="51"/>
        <v>0.99999998400470913</v>
      </c>
      <c r="Q325" s="27">
        <f t="shared" si="52"/>
        <v>2274.56</v>
      </c>
      <c r="R325" s="82">
        <f t="shared" si="53"/>
        <v>0.99999970596519605</v>
      </c>
    </row>
    <row r="326" spans="1:18" s="4" customFormat="1" ht="39" customHeight="1" x14ac:dyDescent="0.25">
      <c r="A326" s="176" t="s">
        <v>1198</v>
      </c>
      <c r="B326" s="103" t="s">
        <v>1311</v>
      </c>
      <c r="C326" s="119"/>
      <c r="D326" s="115" t="s">
        <v>114</v>
      </c>
      <c r="E326" s="204"/>
      <c r="F326" s="170">
        <v>73951.47808880001</v>
      </c>
      <c r="G326" s="27">
        <v>11554.811600000008</v>
      </c>
      <c r="H326" s="27">
        <v>60122.105819999997</v>
      </c>
      <c r="I326" s="29">
        <v>2274.5606688000003</v>
      </c>
      <c r="J326" s="76"/>
      <c r="K326" s="28">
        <f t="shared" si="46"/>
        <v>73951.48</v>
      </c>
      <c r="L326" s="81">
        <f t="shared" si="47"/>
        <v>1.0000000258439727</v>
      </c>
      <c r="M326" s="27">
        <f t="shared" si="48"/>
        <v>11554.81</v>
      </c>
      <c r="N326" s="81">
        <f t="shared" si="49"/>
        <v>0.9999998615295459</v>
      </c>
      <c r="O326" s="27">
        <f t="shared" si="50"/>
        <v>60122.11</v>
      </c>
      <c r="P326" s="81">
        <f t="shared" si="51"/>
        <v>1.0000000695251763</v>
      </c>
      <c r="Q326" s="27">
        <f t="shared" si="52"/>
        <v>2274.56</v>
      </c>
      <c r="R326" s="82">
        <f t="shared" si="53"/>
        <v>0.99999970596519605</v>
      </c>
    </row>
    <row r="327" spans="1:18" s="4" customFormat="1" ht="39" customHeight="1" x14ac:dyDescent="0.25">
      <c r="A327" s="176" t="s">
        <v>1199</v>
      </c>
      <c r="B327" s="103" t="s">
        <v>1312</v>
      </c>
      <c r="C327" s="119"/>
      <c r="D327" s="115" t="s">
        <v>114</v>
      </c>
      <c r="E327" s="204"/>
      <c r="F327" s="170">
        <v>78801.447528799996</v>
      </c>
      <c r="G327" s="27">
        <v>12723.282799999994</v>
      </c>
      <c r="H327" s="27">
        <v>63803.604060000005</v>
      </c>
      <c r="I327" s="29">
        <v>2274.5606688000003</v>
      </c>
      <c r="J327" s="76"/>
      <c r="K327" s="28">
        <f t="shared" si="46"/>
        <v>78801.440000000002</v>
      </c>
      <c r="L327" s="81">
        <f t="shared" si="47"/>
        <v>0.99999990445860798</v>
      </c>
      <c r="M327" s="27">
        <f t="shared" si="48"/>
        <v>12723.28</v>
      </c>
      <c r="N327" s="81">
        <f t="shared" si="49"/>
        <v>0.99999977993101019</v>
      </c>
      <c r="O327" s="27">
        <f t="shared" si="50"/>
        <v>63803.6</v>
      </c>
      <c r="P327" s="81">
        <f t="shared" si="51"/>
        <v>0.99999993636723084</v>
      </c>
      <c r="Q327" s="27">
        <f t="shared" si="52"/>
        <v>2274.56</v>
      </c>
      <c r="R327" s="82">
        <f t="shared" si="53"/>
        <v>0.99999970596519605</v>
      </c>
    </row>
    <row r="328" spans="1:18" s="4" customFormat="1" ht="39" customHeight="1" x14ac:dyDescent="0.25">
      <c r="A328" s="176" t="s">
        <v>1200</v>
      </c>
      <c r="B328" s="103" t="s">
        <v>1201</v>
      </c>
      <c r="C328" s="119"/>
      <c r="D328" s="115" t="s">
        <v>112</v>
      </c>
      <c r="E328" s="198" t="s">
        <v>1202</v>
      </c>
      <c r="F328" s="170">
        <v>26009.33063</v>
      </c>
      <c r="G328" s="27">
        <v>3851.5873999999967</v>
      </c>
      <c r="H328" s="27">
        <v>20040.691230000004</v>
      </c>
      <c r="I328" s="29">
        <v>2117.0520000000001</v>
      </c>
      <c r="J328" s="76"/>
      <c r="K328" s="28">
        <f t="shared" ref="K328:K392" si="54">SUM(M328,O328,Q328)</f>
        <v>26009.329999999998</v>
      </c>
      <c r="L328" s="81">
        <f t="shared" ref="L328:L348" si="55">K328/F328</f>
        <v>0.99999997577792332</v>
      </c>
      <c r="M328" s="27">
        <f t="shared" ref="M328:M392" si="56">ROUND(G328-(G328*$M$6*$F$6),2)</f>
        <v>3851.59</v>
      </c>
      <c r="N328" s="81">
        <f t="shared" ref="N328:N392" si="57">M328/G328</f>
        <v>1.0000006750463468</v>
      </c>
      <c r="O328" s="27">
        <f t="shared" ref="O328:O392" si="58">ROUND(H328-(H328*$O$6*$F$6),2)</f>
        <v>20040.689999999999</v>
      </c>
      <c r="P328" s="81">
        <f t="shared" ref="P328:P392" si="59">O328/H328</f>
        <v>0.99999993862487124</v>
      </c>
      <c r="Q328" s="27">
        <f t="shared" ref="Q328:Q392" si="60">ROUND((I328-(I328*$Q$6*$F$6)),2)</f>
        <v>2117.0500000000002</v>
      </c>
      <c r="R328" s="82">
        <f t="shared" ref="R328:R392" si="61">Q328/I328</f>
        <v>0.99999905529009214</v>
      </c>
    </row>
    <row r="329" spans="1:18" s="4" customFormat="1" ht="39" customHeight="1" x14ac:dyDescent="0.25">
      <c r="A329" s="176" t="s">
        <v>1203</v>
      </c>
      <c r="B329" s="103" t="s">
        <v>1204</v>
      </c>
      <c r="C329" s="119"/>
      <c r="D329" s="115" t="s">
        <v>112</v>
      </c>
      <c r="E329" s="198" t="s">
        <v>1202</v>
      </c>
      <c r="F329" s="170">
        <v>4966.8165600000002</v>
      </c>
      <c r="G329" s="27">
        <v>1168.4712</v>
      </c>
      <c r="H329" s="27">
        <v>3681.4982399999999</v>
      </c>
      <c r="I329" s="29">
        <v>116.84712</v>
      </c>
      <c r="J329" s="76"/>
      <c r="K329" s="28">
        <f t="shared" si="54"/>
        <v>4966.8200000000006</v>
      </c>
      <c r="L329" s="81">
        <f t="shared" si="55"/>
        <v>1.0000006925965472</v>
      </c>
      <c r="M329" s="27">
        <f t="shared" si="56"/>
        <v>1168.47</v>
      </c>
      <c r="N329" s="81">
        <f t="shared" si="57"/>
        <v>0.99999897301704999</v>
      </c>
      <c r="O329" s="27">
        <f t="shared" si="58"/>
        <v>3681.5</v>
      </c>
      <c r="P329" s="81">
        <f t="shared" si="59"/>
        <v>1.0000004780662344</v>
      </c>
      <c r="Q329" s="27">
        <f t="shared" si="60"/>
        <v>116.85</v>
      </c>
      <c r="R329" s="82">
        <f t="shared" si="61"/>
        <v>1.0000246475908006</v>
      </c>
    </row>
    <row r="330" spans="1:18" s="4" customFormat="1" ht="39" customHeight="1" x14ac:dyDescent="0.25">
      <c r="A330" s="176" t="s">
        <v>1205</v>
      </c>
      <c r="B330" s="103" t="s">
        <v>1206</v>
      </c>
      <c r="C330" s="119"/>
      <c r="D330" s="115" t="s">
        <v>112</v>
      </c>
      <c r="E330" s="198"/>
      <c r="F330" s="170">
        <v>39917.256290828162</v>
      </c>
      <c r="G330" s="27">
        <v>5223.7790920281604</v>
      </c>
      <c r="H330" s="27">
        <v>32418.916530000002</v>
      </c>
      <c r="I330" s="29">
        <v>2274.5606688000003</v>
      </c>
      <c r="J330" s="76"/>
      <c r="K330" s="28">
        <f t="shared" si="54"/>
        <v>39917.259999999995</v>
      </c>
      <c r="L330" s="81">
        <f t="shared" si="55"/>
        <v>1.0000000929215125</v>
      </c>
      <c r="M330" s="27">
        <f t="shared" si="56"/>
        <v>5223.78</v>
      </c>
      <c r="N330" s="81">
        <f t="shared" si="57"/>
        <v>1.0000001738151294</v>
      </c>
      <c r="O330" s="27">
        <f t="shared" si="58"/>
        <v>32418.92</v>
      </c>
      <c r="P330" s="81">
        <f t="shared" si="59"/>
        <v>1.000000107036273</v>
      </c>
      <c r="Q330" s="27">
        <f t="shared" si="60"/>
        <v>2274.56</v>
      </c>
      <c r="R330" s="82">
        <f t="shared" si="61"/>
        <v>0.99999970596519605</v>
      </c>
    </row>
    <row r="331" spans="1:18" s="4" customFormat="1" ht="39" customHeight="1" x14ac:dyDescent="0.25">
      <c r="A331" s="176" t="s">
        <v>1207</v>
      </c>
      <c r="B331" s="103" t="s">
        <v>1313</v>
      </c>
      <c r="C331" s="119"/>
      <c r="D331" s="115" t="s">
        <v>112</v>
      </c>
      <c r="E331" s="198"/>
      <c r="F331" s="170">
        <v>21361.088660828162</v>
      </c>
      <c r="G331" s="27">
        <v>5223.7790920281604</v>
      </c>
      <c r="H331" s="27">
        <v>13862.748900000001</v>
      </c>
      <c r="I331" s="29">
        <v>2274.5606688000003</v>
      </c>
      <c r="J331" s="76"/>
      <c r="K331" s="28">
        <f t="shared" si="54"/>
        <v>21361.09</v>
      </c>
      <c r="L331" s="81">
        <f t="shared" si="55"/>
        <v>1.0000000626921155</v>
      </c>
      <c r="M331" s="27">
        <f t="shared" si="56"/>
        <v>5223.78</v>
      </c>
      <c r="N331" s="81">
        <f t="shared" si="57"/>
        <v>1.0000001738151294</v>
      </c>
      <c r="O331" s="27">
        <f t="shared" si="58"/>
        <v>13862.75</v>
      </c>
      <c r="P331" s="81">
        <f t="shared" si="59"/>
        <v>1.0000000793493418</v>
      </c>
      <c r="Q331" s="27">
        <f t="shared" si="60"/>
        <v>2274.56</v>
      </c>
      <c r="R331" s="82">
        <f t="shared" si="61"/>
        <v>0.99999970596519605</v>
      </c>
    </row>
    <row r="332" spans="1:18" s="4" customFormat="1" ht="39" customHeight="1" x14ac:dyDescent="0.25">
      <c r="A332" s="176" t="s">
        <v>1208</v>
      </c>
      <c r="B332" s="103" t="s">
        <v>1209</v>
      </c>
      <c r="C332" s="119"/>
      <c r="D332" s="115" t="s">
        <v>112</v>
      </c>
      <c r="E332" s="198"/>
      <c r="F332" s="170">
        <v>47729.942173605115</v>
      </c>
      <c r="G332" s="27">
        <v>4164.1315048051201</v>
      </c>
      <c r="H332" s="27">
        <v>41291.25</v>
      </c>
      <c r="I332" s="29">
        <v>2274.5606688000003</v>
      </c>
      <c r="J332" s="76"/>
      <c r="K332" s="28">
        <f t="shared" si="54"/>
        <v>47729.939999999995</v>
      </c>
      <c r="L332" s="81">
        <f t="shared" si="55"/>
        <v>0.99999995446034462</v>
      </c>
      <c r="M332" s="27">
        <f t="shared" si="56"/>
        <v>4164.13</v>
      </c>
      <c r="N332" s="81">
        <f t="shared" si="57"/>
        <v>0.99999963862689778</v>
      </c>
      <c r="O332" s="27">
        <f t="shared" si="58"/>
        <v>41291.25</v>
      </c>
      <c r="P332" s="81">
        <f t="shared" si="59"/>
        <v>1</v>
      </c>
      <c r="Q332" s="27">
        <f t="shared" si="60"/>
        <v>2274.56</v>
      </c>
      <c r="R332" s="82">
        <f t="shared" si="61"/>
        <v>0.99999970596519605</v>
      </c>
    </row>
    <row r="333" spans="1:18" s="4" customFormat="1" ht="109.5" customHeight="1" x14ac:dyDescent="0.25">
      <c r="A333" s="205" t="s">
        <v>388</v>
      </c>
      <c r="B333" s="103" t="s">
        <v>384</v>
      </c>
      <c r="C333" s="119" t="s">
        <v>1562</v>
      </c>
      <c r="D333" s="115" t="s">
        <v>114</v>
      </c>
      <c r="E333" s="198"/>
      <c r="F333" s="170">
        <v>19061.291564302213</v>
      </c>
      <c r="G333" s="27">
        <v>1664.63367328</v>
      </c>
      <c r="H333" s="27">
        <v>15122.097222222212</v>
      </c>
      <c r="I333" s="29">
        <v>2274.5606688000003</v>
      </c>
      <c r="J333" s="76"/>
      <c r="K333" s="28">
        <f t="shared" si="54"/>
        <v>19061.29</v>
      </c>
      <c r="L333" s="81">
        <f t="shared" si="55"/>
        <v>0.9999999179330421</v>
      </c>
      <c r="M333" s="27">
        <f t="shared" si="56"/>
        <v>1664.63</v>
      </c>
      <c r="N333" s="81">
        <f t="shared" si="57"/>
        <v>0.99999779334032535</v>
      </c>
      <c r="O333" s="27">
        <f t="shared" si="58"/>
        <v>15122.1</v>
      </c>
      <c r="P333" s="81">
        <f t="shared" si="59"/>
        <v>1.0000001836899834</v>
      </c>
      <c r="Q333" s="27">
        <f t="shared" si="60"/>
        <v>2274.56</v>
      </c>
      <c r="R333" s="82">
        <f t="shared" si="61"/>
        <v>0.99999970596519605</v>
      </c>
    </row>
    <row r="334" spans="1:18" s="4" customFormat="1" ht="56.1" customHeight="1" x14ac:dyDescent="0.25">
      <c r="A334" s="205" t="s">
        <v>389</v>
      </c>
      <c r="B334" s="103" t="s">
        <v>1708</v>
      </c>
      <c r="C334" s="119" t="s">
        <v>1709</v>
      </c>
      <c r="D334" s="115" t="s">
        <v>337</v>
      </c>
      <c r="E334" s="198" t="s">
        <v>1210</v>
      </c>
      <c r="F334" s="170">
        <v>44443.028736</v>
      </c>
      <c r="G334" s="27">
        <v>0</v>
      </c>
      <c r="H334" s="27">
        <v>0</v>
      </c>
      <c r="I334" s="29">
        <v>44443.028736</v>
      </c>
      <c r="J334" s="76"/>
      <c r="K334" s="28">
        <f t="shared" si="54"/>
        <v>44443.03</v>
      </c>
      <c r="L334" s="81">
        <f t="shared" si="55"/>
        <v>1.0000000284409059</v>
      </c>
      <c r="M334" s="27">
        <f t="shared" si="56"/>
        <v>0</v>
      </c>
      <c r="N334" s="81" t="e">
        <f t="shared" si="57"/>
        <v>#DIV/0!</v>
      </c>
      <c r="O334" s="27">
        <f t="shared" si="58"/>
        <v>0</v>
      </c>
      <c r="P334" s="81" t="e">
        <f t="shared" si="59"/>
        <v>#DIV/0!</v>
      </c>
      <c r="Q334" s="27">
        <f t="shared" si="60"/>
        <v>44443.03</v>
      </c>
      <c r="R334" s="82">
        <f t="shared" si="61"/>
        <v>1.0000000284409059</v>
      </c>
    </row>
    <row r="335" spans="1:18" s="4" customFormat="1" ht="118.5" customHeight="1" x14ac:dyDescent="0.25">
      <c r="A335" s="205" t="s">
        <v>390</v>
      </c>
      <c r="B335" s="103" t="s">
        <v>1710</v>
      </c>
      <c r="C335" s="119" t="s">
        <v>1711</v>
      </c>
      <c r="D335" s="115" t="s">
        <v>387</v>
      </c>
      <c r="E335" s="198" t="s">
        <v>1712</v>
      </c>
      <c r="F335" s="170">
        <v>1780.3105</v>
      </c>
      <c r="G335" s="27">
        <v>1259.92</v>
      </c>
      <c r="H335" s="27">
        <v>381.79050000000001</v>
      </c>
      <c r="I335" s="29">
        <v>138.6</v>
      </c>
      <c r="J335" s="76"/>
      <c r="K335" s="28">
        <f t="shared" si="54"/>
        <v>1780.31</v>
      </c>
      <c r="L335" s="81">
        <f t="shared" si="55"/>
        <v>0.99999971915011454</v>
      </c>
      <c r="M335" s="27">
        <f t="shared" si="56"/>
        <v>1259.92</v>
      </c>
      <c r="N335" s="81">
        <f t="shared" si="57"/>
        <v>1</v>
      </c>
      <c r="O335" s="27">
        <f t="shared" si="58"/>
        <v>381.79</v>
      </c>
      <c r="P335" s="81">
        <f t="shared" si="59"/>
        <v>0.99999869038124312</v>
      </c>
      <c r="Q335" s="27">
        <f t="shared" si="60"/>
        <v>138.6</v>
      </c>
      <c r="R335" s="82">
        <f t="shared" si="61"/>
        <v>1</v>
      </c>
    </row>
    <row r="336" spans="1:18" s="4" customFormat="1" ht="103.5" customHeight="1" x14ac:dyDescent="0.25">
      <c r="A336" s="205" t="s">
        <v>392</v>
      </c>
      <c r="B336" s="103" t="s">
        <v>1033</v>
      </c>
      <c r="C336" s="119" t="s">
        <v>1563</v>
      </c>
      <c r="D336" s="115" t="s">
        <v>387</v>
      </c>
      <c r="E336" s="198" t="s">
        <v>1713</v>
      </c>
      <c r="F336" s="170">
        <v>909.63591792149373</v>
      </c>
      <c r="G336" s="27">
        <v>176.85235233322703</v>
      </c>
      <c r="H336" s="27">
        <v>687.95892000000003</v>
      </c>
      <c r="I336" s="29">
        <v>44.824645588266705</v>
      </c>
      <c r="J336" s="76"/>
      <c r="K336" s="28">
        <f t="shared" si="54"/>
        <v>909.63000000000011</v>
      </c>
      <c r="L336" s="81">
        <f t="shared" si="55"/>
        <v>0.99999349418665529</v>
      </c>
      <c r="M336" s="27">
        <f t="shared" si="56"/>
        <v>176.85</v>
      </c>
      <c r="N336" s="81">
        <f t="shared" si="57"/>
        <v>0.99998669888641001</v>
      </c>
      <c r="O336" s="27">
        <f t="shared" si="58"/>
        <v>687.96</v>
      </c>
      <c r="P336" s="81">
        <f t="shared" si="59"/>
        <v>1.0000015698611773</v>
      </c>
      <c r="Q336" s="27">
        <f t="shared" si="60"/>
        <v>44.82</v>
      </c>
      <c r="R336" s="82">
        <f t="shared" si="61"/>
        <v>0.99989636084779399</v>
      </c>
    </row>
    <row r="337" spans="1:18" s="4" customFormat="1" ht="63.75" customHeight="1" x14ac:dyDescent="0.25">
      <c r="A337" s="205" t="s">
        <v>397</v>
      </c>
      <c r="B337" s="103" t="s">
        <v>1714</v>
      </c>
      <c r="C337" s="119" t="s">
        <v>1314</v>
      </c>
      <c r="D337" s="115" t="s">
        <v>112</v>
      </c>
      <c r="E337" s="214" t="s">
        <v>1315</v>
      </c>
      <c r="F337" s="170">
        <v>4176.7048120413765</v>
      </c>
      <c r="G337" s="27">
        <v>1824.5140751747138</v>
      </c>
      <c r="H337" s="27">
        <v>1974.261941666663</v>
      </c>
      <c r="I337" s="29">
        <v>377.92879519999997</v>
      </c>
      <c r="J337" s="76"/>
      <c r="K337" s="28">
        <f t="shared" si="54"/>
        <v>4176.7</v>
      </c>
      <c r="L337" s="81">
        <f t="shared" si="55"/>
        <v>0.99999884788569138</v>
      </c>
      <c r="M337" s="27">
        <f t="shared" si="56"/>
        <v>1824.51</v>
      </c>
      <c r="N337" s="81">
        <f t="shared" si="57"/>
        <v>0.9999977664328441</v>
      </c>
      <c r="O337" s="27">
        <f t="shared" si="58"/>
        <v>1974.26</v>
      </c>
      <c r="P337" s="81">
        <f t="shared" si="59"/>
        <v>0.99999901651010836</v>
      </c>
      <c r="Q337" s="27">
        <f t="shared" si="60"/>
        <v>377.93</v>
      </c>
      <c r="R337" s="82">
        <f t="shared" si="61"/>
        <v>1.0000031879021005</v>
      </c>
    </row>
    <row r="338" spans="1:18" s="4" customFormat="1" ht="90" customHeight="1" x14ac:dyDescent="0.25">
      <c r="A338" s="205" t="s">
        <v>400</v>
      </c>
      <c r="B338" s="103" t="s">
        <v>391</v>
      </c>
      <c r="C338" s="119" t="s">
        <v>1316</v>
      </c>
      <c r="D338" s="115" t="s">
        <v>112</v>
      </c>
      <c r="E338" s="198"/>
      <c r="F338" s="170">
        <v>6339.5001145772803</v>
      </c>
      <c r="G338" s="27">
        <v>3184.9499078409603</v>
      </c>
      <c r="H338" s="27">
        <v>2550.625</v>
      </c>
      <c r="I338" s="29">
        <v>603.92520673631998</v>
      </c>
      <c r="J338" s="76"/>
      <c r="K338" s="28">
        <f t="shared" si="54"/>
        <v>6339.51</v>
      </c>
      <c r="L338" s="81">
        <f t="shared" si="55"/>
        <v>1.0000015593378881</v>
      </c>
      <c r="M338" s="27">
        <f t="shared" si="56"/>
        <v>3184.95</v>
      </c>
      <c r="N338" s="81">
        <f t="shared" si="57"/>
        <v>1.0000000289357893</v>
      </c>
      <c r="O338" s="27">
        <f t="shared" si="58"/>
        <v>2550.63</v>
      </c>
      <c r="P338" s="81">
        <f t="shared" si="59"/>
        <v>1.0000019603038472</v>
      </c>
      <c r="Q338" s="27">
        <f t="shared" si="60"/>
        <v>603.92999999999995</v>
      </c>
      <c r="R338" s="82">
        <f t="shared" si="61"/>
        <v>1.0000079368498391</v>
      </c>
    </row>
    <row r="339" spans="1:18" s="4" customFormat="1" ht="56.1" customHeight="1" x14ac:dyDescent="0.25">
      <c r="A339" s="205" t="s">
        <v>402</v>
      </c>
      <c r="B339" s="103" t="s">
        <v>393</v>
      </c>
      <c r="C339" s="119" t="s">
        <v>1317</v>
      </c>
      <c r="D339" s="115"/>
      <c r="E339" s="198"/>
      <c r="F339" s="170"/>
      <c r="G339" s="27"/>
      <c r="H339" s="27"/>
      <c r="I339" s="29"/>
      <c r="J339" s="76"/>
      <c r="K339" s="28"/>
      <c r="L339" s="81"/>
      <c r="M339" s="27"/>
      <c r="N339" s="81"/>
      <c r="O339" s="27"/>
      <c r="P339" s="81"/>
      <c r="Q339" s="27"/>
      <c r="R339" s="82"/>
    </row>
    <row r="340" spans="1:18" s="4" customFormat="1" ht="39" customHeight="1" x14ac:dyDescent="0.25">
      <c r="A340" s="205" t="s">
        <v>1211</v>
      </c>
      <c r="B340" s="103" t="s">
        <v>394</v>
      </c>
      <c r="C340" s="119"/>
      <c r="D340" s="115" t="s">
        <v>395</v>
      </c>
      <c r="E340" s="214" t="s">
        <v>1318</v>
      </c>
      <c r="F340" s="170">
        <v>3571.0239078320001</v>
      </c>
      <c r="G340" s="27">
        <v>2650.681891832</v>
      </c>
      <c r="H340" s="27">
        <v>0</v>
      </c>
      <c r="I340" s="29">
        <v>920.34201600000006</v>
      </c>
      <c r="J340" s="76"/>
      <c r="K340" s="28">
        <f t="shared" si="54"/>
        <v>3571.02</v>
      </c>
      <c r="L340" s="81">
        <f t="shared" si="55"/>
        <v>0.9999989056830475</v>
      </c>
      <c r="M340" s="27">
        <f t="shared" si="56"/>
        <v>2650.68</v>
      </c>
      <c r="N340" s="81">
        <f t="shared" si="57"/>
        <v>0.99999928628478352</v>
      </c>
      <c r="O340" s="27">
        <f t="shared" si="58"/>
        <v>0</v>
      </c>
      <c r="P340" s="81" t="e">
        <f t="shared" si="59"/>
        <v>#DIV/0!</v>
      </c>
      <c r="Q340" s="27">
        <f t="shared" si="60"/>
        <v>920.34</v>
      </c>
      <c r="R340" s="82">
        <f t="shared" si="61"/>
        <v>0.99999780950998107</v>
      </c>
    </row>
    <row r="341" spans="1:18" s="4" customFormat="1" ht="39" customHeight="1" x14ac:dyDescent="0.25">
      <c r="A341" s="205" t="s">
        <v>1212</v>
      </c>
      <c r="B341" s="103" t="s">
        <v>396</v>
      </c>
      <c r="C341" s="119"/>
      <c r="D341" s="115" t="s">
        <v>395</v>
      </c>
      <c r="E341" s="214" t="s">
        <v>1318</v>
      </c>
      <c r="F341" s="170">
        <v>5394.6438217666637</v>
      </c>
      <c r="G341" s="27">
        <v>4474.3018057666632</v>
      </c>
      <c r="H341" s="27">
        <v>0</v>
      </c>
      <c r="I341" s="29">
        <v>920.34201600000006</v>
      </c>
      <c r="J341" s="76"/>
      <c r="K341" s="28">
        <f t="shared" si="54"/>
        <v>5394.64</v>
      </c>
      <c r="L341" s="81">
        <f t="shared" si="55"/>
        <v>0.99999929156274447</v>
      </c>
      <c r="M341" s="27">
        <f t="shared" si="56"/>
        <v>4474.3</v>
      </c>
      <c r="N341" s="81">
        <f t="shared" si="57"/>
        <v>0.99999959641375535</v>
      </c>
      <c r="O341" s="27">
        <f t="shared" si="58"/>
        <v>0</v>
      </c>
      <c r="P341" s="81" t="e">
        <f t="shared" si="59"/>
        <v>#DIV/0!</v>
      </c>
      <c r="Q341" s="27">
        <f t="shared" si="60"/>
        <v>920.34</v>
      </c>
      <c r="R341" s="82">
        <f t="shared" si="61"/>
        <v>0.99999780950998107</v>
      </c>
    </row>
    <row r="342" spans="1:18" s="4" customFormat="1" ht="138.94999999999999" customHeight="1" x14ac:dyDescent="0.25">
      <c r="A342" s="205" t="s">
        <v>403</v>
      </c>
      <c r="B342" s="105" t="s">
        <v>398</v>
      </c>
      <c r="C342" s="123" t="s">
        <v>1319</v>
      </c>
      <c r="D342" s="16" t="s">
        <v>399</v>
      </c>
      <c r="E342" s="198"/>
      <c r="F342" s="170">
        <v>30591.28774124938</v>
      </c>
      <c r="G342" s="27">
        <v>10405.498280742671</v>
      </c>
      <c r="H342" s="27">
        <v>17445.48541666671</v>
      </c>
      <c r="I342" s="29">
        <v>2740.3040438399998</v>
      </c>
      <c r="J342" s="76"/>
      <c r="K342" s="28">
        <f t="shared" si="54"/>
        <v>30591.29</v>
      </c>
      <c r="L342" s="81">
        <f t="shared" si="55"/>
        <v>1.0000000738364021</v>
      </c>
      <c r="M342" s="27">
        <f t="shared" si="56"/>
        <v>10405.5</v>
      </c>
      <c r="N342" s="81">
        <f t="shared" si="57"/>
        <v>1.000000165225853</v>
      </c>
      <c r="O342" s="27">
        <f t="shared" si="58"/>
        <v>17445.490000000002</v>
      </c>
      <c r="P342" s="81">
        <f t="shared" si="59"/>
        <v>1.0000002627231734</v>
      </c>
      <c r="Q342" s="27">
        <f t="shared" si="60"/>
        <v>2740.3</v>
      </c>
      <c r="R342" s="82">
        <f t="shared" si="61"/>
        <v>0.99999852430973535</v>
      </c>
    </row>
    <row r="343" spans="1:18" s="4" customFormat="1" ht="138.94999999999999" customHeight="1" x14ac:dyDescent="0.25">
      <c r="A343" s="205" t="s">
        <v>404</v>
      </c>
      <c r="B343" s="106" t="s">
        <v>401</v>
      </c>
      <c r="C343" s="119" t="s">
        <v>1320</v>
      </c>
      <c r="D343" s="16" t="s">
        <v>399</v>
      </c>
      <c r="E343" s="198"/>
      <c r="F343" s="170">
        <v>226500.51555689229</v>
      </c>
      <c r="G343" s="27">
        <v>113006.82573194866</v>
      </c>
      <c r="H343" s="27">
        <v>81747.234983333372</v>
      </c>
      <c r="I343" s="29">
        <v>31746.454841610241</v>
      </c>
      <c r="J343" s="76"/>
      <c r="K343" s="28">
        <f t="shared" si="54"/>
        <v>226500.51</v>
      </c>
      <c r="L343" s="81">
        <f t="shared" si="55"/>
        <v>0.99999997546631503</v>
      </c>
      <c r="M343" s="27">
        <f t="shared" si="56"/>
        <v>113006.83</v>
      </c>
      <c r="N343" s="81">
        <f t="shared" si="57"/>
        <v>1.0000000377680844</v>
      </c>
      <c r="O343" s="27">
        <f t="shared" si="58"/>
        <v>81747.23</v>
      </c>
      <c r="P343" s="81">
        <f t="shared" si="59"/>
        <v>0.99999993903973172</v>
      </c>
      <c r="Q343" s="27">
        <f t="shared" si="60"/>
        <v>31746.45</v>
      </c>
      <c r="R343" s="82">
        <f t="shared" si="61"/>
        <v>0.99999984749130999</v>
      </c>
    </row>
    <row r="344" spans="1:18" s="4" customFormat="1" ht="135.6" customHeight="1" x14ac:dyDescent="0.25">
      <c r="A344" s="205" t="s">
        <v>405</v>
      </c>
      <c r="B344" s="106" t="s">
        <v>1474</v>
      </c>
      <c r="C344" s="119" t="s">
        <v>1321</v>
      </c>
      <c r="D344" s="16" t="s">
        <v>399</v>
      </c>
      <c r="E344" s="198"/>
      <c r="F344" s="170">
        <v>215271.30321766558</v>
      </c>
      <c r="G344" s="27">
        <v>107173.41465480246</v>
      </c>
      <c r="H344" s="27">
        <v>77938.756463333382</v>
      </c>
      <c r="I344" s="29">
        <v>30159.132099529732</v>
      </c>
      <c r="J344" s="76"/>
      <c r="K344" s="28">
        <f t="shared" si="54"/>
        <v>215271.3</v>
      </c>
      <c r="L344" s="81">
        <f t="shared" si="55"/>
        <v>0.99999998505297483</v>
      </c>
      <c r="M344" s="27">
        <f t="shared" si="56"/>
        <v>107173.41</v>
      </c>
      <c r="N344" s="81">
        <f t="shared" si="57"/>
        <v>0.99999995656756413</v>
      </c>
      <c r="O344" s="27">
        <f t="shared" si="58"/>
        <v>77938.759999999995</v>
      </c>
      <c r="P344" s="81">
        <f t="shared" si="59"/>
        <v>1.0000000453775089</v>
      </c>
      <c r="Q344" s="27">
        <f t="shared" si="60"/>
        <v>30159.13</v>
      </c>
      <c r="R344" s="82">
        <f t="shared" si="61"/>
        <v>0.99999993038494195</v>
      </c>
    </row>
    <row r="345" spans="1:18" s="4" customFormat="1" ht="84.95" customHeight="1" x14ac:dyDescent="0.25">
      <c r="A345" s="205" t="s">
        <v>1213</v>
      </c>
      <c r="B345" s="106" t="s">
        <v>1715</v>
      </c>
      <c r="C345" s="119" t="s">
        <v>1322</v>
      </c>
      <c r="D345" s="16" t="s">
        <v>399</v>
      </c>
      <c r="E345" s="198"/>
      <c r="F345" s="170">
        <v>38550.248832841098</v>
      </c>
      <c r="G345" s="27">
        <v>12469.400332681102</v>
      </c>
      <c r="H345" s="27">
        <v>24217.875</v>
      </c>
      <c r="I345" s="29">
        <v>1862.97350016</v>
      </c>
      <c r="J345" s="76"/>
      <c r="K345" s="28">
        <f t="shared" si="54"/>
        <v>38550.25</v>
      </c>
      <c r="L345" s="81">
        <f t="shared" si="55"/>
        <v>1.0000000302763001</v>
      </c>
      <c r="M345" s="27">
        <f t="shared" si="56"/>
        <v>12469.4</v>
      </c>
      <c r="N345" s="81">
        <f t="shared" si="57"/>
        <v>0.99999997332020041</v>
      </c>
      <c r="O345" s="27">
        <f t="shared" si="58"/>
        <v>24217.88</v>
      </c>
      <c r="P345" s="81">
        <f t="shared" si="59"/>
        <v>1.0000002064590721</v>
      </c>
      <c r="Q345" s="27">
        <f t="shared" si="60"/>
        <v>1862.97</v>
      </c>
      <c r="R345" s="82">
        <f t="shared" si="61"/>
        <v>0.99999812119710796</v>
      </c>
    </row>
    <row r="346" spans="1:18" s="4" customFormat="1" ht="135" customHeight="1" x14ac:dyDescent="0.25">
      <c r="A346" s="205" t="s">
        <v>1214</v>
      </c>
      <c r="B346" s="103" t="s">
        <v>1323</v>
      </c>
      <c r="C346" s="119" t="s">
        <v>1324</v>
      </c>
      <c r="D346" s="115" t="s">
        <v>1215</v>
      </c>
      <c r="E346" s="198"/>
      <c r="F346" s="170">
        <v>307560.16690036439</v>
      </c>
      <c r="G346" s="27">
        <v>151766.91655703104</v>
      </c>
      <c r="H346" s="27">
        <v>107052.66458333338</v>
      </c>
      <c r="I346" s="29">
        <v>48740.585760000002</v>
      </c>
      <c r="J346" s="76"/>
      <c r="K346" s="28">
        <f t="shared" si="54"/>
        <v>307560.17000000004</v>
      </c>
      <c r="L346" s="81">
        <f t="shared" si="55"/>
        <v>1.0000000100781441</v>
      </c>
      <c r="M346" s="27">
        <f t="shared" si="56"/>
        <v>151766.92000000001</v>
      </c>
      <c r="N346" s="81">
        <f t="shared" si="57"/>
        <v>1.0000000226858992</v>
      </c>
      <c r="O346" s="27">
        <f t="shared" si="58"/>
        <v>107052.66</v>
      </c>
      <c r="P346" s="81">
        <f t="shared" si="59"/>
        <v>0.99999995718618129</v>
      </c>
      <c r="Q346" s="27">
        <f t="shared" si="60"/>
        <v>48740.59</v>
      </c>
      <c r="R346" s="82">
        <f t="shared" si="61"/>
        <v>1.0000000869911581</v>
      </c>
    </row>
    <row r="347" spans="1:18" s="4" customFormat="1" ht="132.6" customHeight="1" x14ac:dyDescent="0.25">
      <c r="A347" s="205" t="s">
        <v>1216</v>
      </c>
      <c r="B347" s="103" t="s">
        <v>1081</v>
      </c>
      <c r="C347" s="119" t="s">
        <v>1325</v>
      </c>
      <c r="D347" s="115" t="s">
        <v>1215</v>
      </c>
      <c r="E347" s="198"/>
      <c r="F347" s="170">
        <v>532116.39935752004</v>
      </c>
      <c r="G347" s="27">
        <v>188462.52580592001</v>
      </c>
      <c r="H347" s="27">
        <v>289121.92100000003</v>
      </c>
      <c r="I347" s="29">
        <v>54531.952551599999</v>
      </c>
      <c r="J347" s="76"/>
      <c r="K347" s="28">
        <f t="shared" si="54"/>
        <v>532116.39999999991</v>
      </c>
      <c r="L347" s="81">
        <f t="shared" si="55"/>
        <v>1.0000000012074048</v>
      </c>
      <c r="M347" s="27">
        <f t="shared" si="56"/>
        <v>188462.53</v>
      </c>
      <c r="N347" s="81">
        <f t="shared" si="57"/>
        <v>1.0000000222541854</v>
      </c>
      <c r="O347" s="27">
        <f t="shared" si="58"/>
        <v>289121.91999999998</v>
      </c>
      <c r="P347" s="81">
        <f t="shared" si="59"/>
        <v>0.99999999654125138</v>
      </c>
      <c r="Q347" s="27">
        <f t="shared" si="60"/>
        <v>54531.95</v>
      </c>
      <c r="R347" s="82">
        <f t="shared" si="61"/>
        <v>0.99999995320908419</v>
      </c>
    </row>
    <row r="348" spans="1:18" s="4" customFormat="1" ht="69" customHeight="1" x14ac:dyDescent="0.25">
      <c r="A348" s="205" t="s">
        <v>1217</v>
      </c>
      <c r="B348" s="103" t="s">
        <v>1716</v>
      </c>
      <c r="C348" s="119" t="s">
        <v>1326</v>
      </c>
      <c r="D348" s="115" t="s">
        <v>1034</v>
      </c>
      <c r="E348" s="198"/>
      <c r="F348" s="170">
        <v>2547.3958359373441</v>
      </c>
      <c r="G348" s="27">
        <v>744.68177588934395</v>
      </c>
      <c r="H348" s="27">
        <v>1582.2983000000002</v>
      </c>
      <c r="I348" s="29">
        <v>220.41576004800001</v>
      </c>
      <c r="J348" s="76"/>
      <c r="K348" s="28">
        <f t="shared" si="54"/>
        <v>2547.4</v>
      </c>
      <c r="L348" s="81">
        <f t="shared" si="55"/>
        <v>1.0000016346351035</v>
      </c>
      <c r="M348" s="27">
        <f t="shared" si="56"/>
        <v>744.68</v>
      </c>
      <c r="N348" s="81">
        <f t="shared" si="57"/>
        <v>0.99999761523727115</v>
      </c>
      <c r="O348" s="27">
        <f t="shared" si="58"/>
        <v>1582.3</v>
      </c>
      <c r="P348" s="81">
        <f t="shared" si="59"/>
        <v>1.0000010743865426</v>
      </c>
      <c r="Q348" s="27">
        <f t="shared" si="60"/>
        <v>220.42</v>
      </c>
      <c r="R348" s="82">
        <f t="shared" si="61"/>
        <v>1.0000192361562488</v>
      </c>
    </row>
    <row r="349" spans="1:18" s="4" customFormat="1" ht="247.5" customHeight="1" x14ac:dyDescent="0.25">
      <c r="A349" s="206" t="s">
        <v>1535</v>
      </c>
      <c r="B349" s="149" t="s">
        <v>1717</v>
      </c>
      <c r="C349" s="165"/>
      <c r="D349" s="158"/>
      <c r="E349" s="207"/>
      <c r="F349" s="170"/>
      <c r="G349" s="27"/>
      <c r="H349" s="27"/>
      <c r="I349" s="29"/>
      <c r="J349" s="76"/>
      <c r="K349" s="28"/>
      <c r="L349" s="81"/>
      <c r="M349" s="27"/>
      <c r="N349" s="81"/>
      <c r="O349" s="27"/>
      <c r="P349" s="81"/>
      <c r="Q349" s="27"/>
      <c r="R349" s="82"/>
    </row>
    <row r="350" spans="1:18" s="4" customFormat="1" ht="54" customHeight="1" x14ac:dyDescent="0.25">
      <c r="A350" s="208" t="s">
        <v>1218</v>
      </c>
      <c r="B350" s="107"/>
      <c r="C350" s="128"/>
      <c r="D350" s="17"/>
      <c r="E350" s="209"/>
      <c r="F350" s="170"/>
      <c r="G350" s="27"/>
      <c r="H350" s="27"/>
      <c r="I350" s="29"/>
      <c r="J350" s="76"/>
      <c r="K350" s="28"/>
      <c r="L350" s="81"/>
      <c r="M350" s="27"/>
      <c r="N350" s="81"/>
      <c r="O350" s="27"/>
      <c r="P350" s="81"/>
      <c r="Q350" s="27"/>
      <c r="R350" s="82"/>
    </row>
    <row r="351" spans="1:18" s="4" customFormat="1" ht="33" customHeight="1" x14ac:dyDescent="0.25">
      <c r="A351" s="210" t="s">
        <v>1449</v>
      </c>
      <c r="B351" s="108"/>
      <c r="C351" s="120"/>
      <c r="D351" s="17"/>
      <c r="E351" s="211"/>
      <c r="F351" s="170"/>
      <c r="G351" s="27"/>
      <c r="H351" s="27"/>
      <c r="I351" s="29"/>
      <c r="J351" s="76"/>
      <c r="K351" s="28"/>
      <c r="L351" s="81"/>
      <c r="M351" s="27"/>
      <c r="N351" s="81"/>
      <c r="O351" s="27"/>
      <c r="P351" s="81"/>
      <c r="Q351" s="27"/>
      <c r="R351" s="82"/>
    </row>
    <row r="352" spans="1:18" s="4" customFormat="1" ht="69.75" customHeight="1" x14ac:dyDescent="0.25">
      <c r="A352" s="176" t="s">
        <v>406</v>
      </c>
      <c r="B352" s="109" t="s">
        <v>1718</v>
      </c>
      <c r="C352" s="129" t="s">
        <v>1719</v>
      </c>
      <c r="D352" s="14" t="s">
        <v>387</v>
      </c>
      <c r="E352" s="198" t="s">
        <v>999</v>
      </c>
      <c r="F352" s="170">
        <v>195.88596904640653</v>
      </c>
      <c r="G352" s="27">
        <v>96.280147583692795</v>
      </c>
      <c r="H352" s="27">
        <v>84.113149354886531</v>
      </c>
      <c r="I352" s="29">
        <v>15.492672107827202</v>
      </c>
      <c r="J352" s="76"/>
      <c r="K352" s="28">
        <f t="shared" si="54"/>
        <v>195.88</v>
      </c>
      <c r="L352" s="81">
        <f t="shared" ref="L352:L358" si="62">K352/F352</f>
        <v>0.99996952795324956</v>
      </c>
      <c r="M352" s="27">
        <f t="shared" si="56"/>
        <v>96.28</v>
      </c>
      <c r="N352" s="81">
        <f t="shared" si="57"/>
        <v>0.99999846714305596</v>
      </c>
      <c r="O352" s="27">
        <f t="shared" si="58"/>
        <v>84.11</v>
      </c>
      <c r="P352" s="81">
        <f t="shared" si="59"/>
        <v>0.99996255811474566</v>
      </c>
      <c r="Q352" s="27">
        <f t="shared" si="60"/>
        <v>15.49</v>
      </c>
      <c r="R352" s="82">
        <f t="shared" si="61"/>
        <v>0.99982752440582201</v>
      </c>
    </row>
    <row r="353" spans="1:18" s="4" customFormat="1" ht="80.45" customHeight="1" x14ac:dyDescent="0.25">
      <c r="A353" s="176" t="s">
        <v>407</v>
      </c>
      <c r="B353" s="109" t="s">
        <v>408</v>
      </c>
      <c r="C353" s="129" t="s">
        <v>1328</v>
      </c>
      <c r="D353" s="14" t="s">
        <v>387</v>
      </c>
      <c r="E353" s="198" t="s">
        <v>999</v>
      </c>
      <c r="F353" s="170">
        <v>349.1184171480283</v>
      </c>
      <c r="G353" s="27">
        <v>107.30336038656</v>
      </c>
      <c r="H353" s="27">
        <v>220.92124293746826</v>
      </c>
      <c r="I353" s="29">
        <v>20.893813824000002</v>
      </c>
      <c r="J353" s="76"/>
      <c r="K353" s="28">
        <f t="shared" si="54"/>
        <v>349.10999999999996</v>
      </c>
      <c r="L353" s="81">
        <f t="shared" si="62"/>
        <v>0.99997589027786871</v>
      </c>
      <c r="M353" s="27">
        <f t="shared" si="56"/>
        <v>107.3</v>
      </c>
      <c r="N353" s="81">
        <f t="shared" si="57"/>
        <v>0.99996868330546318</v>
      </c>
      <c r="O353" s="27">
        <f t="shared" si="58"/>
        <v>220.92</v>
      </c>
      <c r="P353" s="81">
        <f t="shared" si="59"/>
        <v>0.99999437384358447</v>
      </c>
      <c r="Q353" s="27">
        <f t="shared" si="60"/>
        <v>20.89</v>
      </c>
      <c r="R353" s="82">
        <f t="shared" si="61"/>
        <v>0.99981746635477242</v>
      </c>
    </row>
    <row r="354" spans="1:18" s="4" customFormat="1" ht="81.95" customHeight="1" x14ac:dyDescent="0.25">
      <c r="A354" s="176" t="s">
        <v>409</v>
      </c>
      <c r="B354" s="103" t="s">
        <v>1720</v>
      </c>
      <c r="C354" s="129" t="s">
        <v>1329</v>
      </c>
      <c r="D354" s="115" t="s">
        <v>387</v>
      </c>
      <c r="E354" s="214" t="s">
        <v>1493</v>
      </c>
      <c r="F354" s="170">
        <v>527.48583155576398</v>
      </c>
      <c r="G354" s="27">
        <v>107.91109784083201</v>
      </c>
      <c r="H354" s="27">
        <v>378.8953866262919</v>
      </c>
      <c r="I354" s="29">
        <v>40.679347088640007</v>
      </c>
      <c r="J354" s="76"/>
      <c r="K354" s="28">
        <f t="shared" si="54"/>
        <v>527.4899999999999</v>
      </c>
      <c r="L354" s="81">
        <f t="shared" si="62"/>
        <v>1.0000079024762119</v>
      </c>
      <c r="M354" s="27">
        <f t="shared" si="56"/>
        <v>107.91</v>
      </c>
      <c r="N354" s="81">
        <f t="shared" si="57"/>
        <v>0.99998982643255441</v>
      </c>
      <c r="O354" s="27">
        <f t="shared" si="58"/>
        <v>378.9</v>
      </c>
      <c r="P354" s="81">
        <f t="shared" si="59"/>
        <v>1.0000121758508309</v>
      </c>
      <c r="Q354" s="27">
        <f t="shared" si="60"/>
        <v>40.68</v>
      </c>
      <c r="R354" s="82">
        <f t="shared" si="61"/>
        <v>1.0000160501927076</v>
      </c>
    </row>
    <row r="355" spans="1:18" s="4" customFormat="1" ht="66" customHeight="1" x14ac:dyDescent="0.25">
      <c r="A355" s="176" t="s">
        <v>410</v>
      </c>
      <c r="B355" s="109" t="s">
        <v>411</v>
      </c>
      <c r="C355" s="119" t="s">
        <v>1330</v>
      </c>
      <c r="D355" s="14" t="s">
        <v>387</v>
      </c>
      <c r="E355" s="191" t="s">
        <v>1000</v>
      </c>
      <c r="F355" s="170">
        <v>300.60104193580793</v>
      </c>
      <c r="G355" s="27">
        <v>82.656711685141303</v>
      </c>
      <c r="H355" s="27">
        <v>189.07266666666666</v>
      </c>
      <c r="I355" s="29">
        <v>28.871663584</v>
      </c>
      <c r="J355" s="76"/>
      <c r="K355" s="28">
        <f t="shared" si="54"/>
        <v>300.60000000000002</v>
      </c>
      <c r="L355" s="81">
        <f t="shared" si="62"/>
        <v>0.99999653382502873</v>
      </c>
      <c r="M355" s="27">
        <f t="shared" si="56"/>
        <v>82.66</v>
      </c>
      <c r="N355" s="81">
        <f t="shared" si="57"/>
        <v>1.0000397827930927</v>
      </c>
      <c r="O355" s="27">
        <f t="shared" si="58"/>
        <v>189.07</v>
      </c>
      <c r="P355" s="81">
        <f t="shared" si="59"/>
        <v>0.99998589607523036</v>
      </c>
      <c r="Q355" s="27">
        <f t="shared" si="60"/>
        <v>28.87</v>
      </c>
      <c r="R355" s="82">
        <f t="shared" si="61"/>
        <v>0.9999423800434929</v>
      </c>
    </row>
    <row r="356" spans="1:18" s="4" customFormat="1" ht="68.099999999999994" customHeight="1" x14ac:dyDescent="0.25">
      <c r="A356" s="176" t="s">
        <v>412</v>
      </c>
      <c r="B356" s="103" t="s">
        <v>413</v>
      </c>
      <c r="C356" s="130" t="s">
        <v>1331</v>
      </c>
      <c r="D356" s="14" t="s">
        <v>387</v>
      </c>
      <c r="E356" s="212"/>
      <c r="F356" s="170">
        <v>631.03694708575961</v>
      </c>
      <c r="G356" s="27">
        <v>160.52905057781297</v>
      </c>
      <c r="H356" s="27">
        <v>420.92666666666668</v>
      </c>
      <c r="I356" s="29">
        <v>49.581229841279999</v>
      </c>
      <c r="J356" s="76"/>
      <c r="K356" s="28">
        <f t="shared" si="54"/>
        <v>631.04000000000008</v>
      </c>
      <c r="L356" s="81">
        <f t="shared" si="62"/>
        <v>1.0000048379326354</v>
      </c>
      <c r="M356" s="27">
        <f t="shared" si="56"/>
        <v>160.53</v>
      </c>
      <c r="N356" s="81">
        <f t="shared" si="57"/>
        <v>1.0000059143325375</v>
      </c>
      <c r="O356" s="27">
        <f t="shared" si="58"/>
        <v>420.93</v>
      </c>
      <c r="P356" s="81">
        <f t="shared" si="59"/>
        <v>1.0000079190357782</v>
      </c>
      <c r="Q356" s="27">
        <f t="shared" si="60"/>
        <v>49.58</v>
      </c>
      <c r="R356" s="82">
        <f t="shared" si="61"/>
        <v>0.99997519542609292</v>
      </c>
    </row>
    <row r="357" spans="1:18" s="4" customFormat="1" ht="58.5" customHeight="1" x14ac:dyDescent="0.25">
      <c r="A357" s="176" t="s">
        <v>414</v>
      </c>
      <c r="B357" s="109" t="s">
        <v>1084</v>
      </c>
      <c r="C357" s="119" t="s">
        <v>1332</v>
      </c>
      <c r="D357" s="14" t="s">
        <v>476</v>
      </c>
      <c r="E357" s="233" t="s">
        <v>1475</v>
      </c>
      <c r="F357" s="170">
        <v>1104.2566317879605</v>
      </c>
      <c r="G357" s="27">
        <v>934.94087271638705</v>
      </c>
      <c r="H357" s="27">
        <v>60.212083333333339</v>
      </c>
      <c r="I357" s="29">
        <v>109.10367573824</v>
      </c>
      <c r="J357" s="76"/>
      <c r="K357" s="28">
        <f t="shared" si="54"/>
        <v>1104.25</v>
      </c>
      <c r="L357" s="81">
        <f t="shared" si="62"/>
        <v>0.99999399434174119</v>
      </c>
      <c r="M357" s="27">
        <f t="shared" si="56"/>
        <v>934.94</v>
      </c>
      <c r="N357" s="81">
        <f t="shared" si="57"/>
        <v>0.99999906655446091</v>
      </c>
      <c r="O357" s="27">
        <f t="shared" si="58"/>
        <v>60.21</v>
      </c>
      <c r="P357" s="81">
        <f t="shared" si="59"/>
        <v>0.99996540007888768</v>
      </c>
      <c r="Q357" s="27">
        <f t="shared" si="60"/>
        <v>109.1</v>
      </c>
      <c r="R357" s="82">
        <f t="shared" si="61"/>
        <v>0.99996630967549782</v>
      </c>
    </row>
    <row r="358" spans="1:18" s="4" customFormat="1" ht="86.1" customHeight="1" x14ac:dyDescent="0.25">
      <c r="A358" s="176" t="s">
        <v>415</v>
      </c>
      <c r="B358" s="103" t="s">
        <v>416</v>
      </c>
      <c r="C358" s="119" t="s">
        <v>1721</v>
      </c>
      <c r="D358" s="115" t="s">
        <v>417</v>
      </c>
      <c r="E358" s="178"/>
      <c r="F358" s="170">
        <v>1002.4503681868799</v>
      </c>
      <c r="G358" s="27">
        <v>224.13774723968001</v>
      </c>
      <c r="H358" s="27">
        <v>704.49479999999994</v>
      </c>
      <c r="I358" s="29">
        <v>73.817820947199991</v>
      </c>
      <c r="J358" s="76"/>
      <c r="K358" s="28">
        <f t="shared" si="54"/>
        <v>1002.45</v>
      </c>
      <c r="L358" s="81">
        <f t="shared" si="62"/>
        <v>0.99999963271310821</v>
      </c>
      <c r="M358" s="27">
        <f t="shared" si="56"/>
        <v>224.14</v>
      </c>
      <c r="N358" s="81">
        <f t="shared" si="57"/>
        <v>1.000010050785054</v>
      </c>
      <c r="O358" s="27">
        <f t="shared" si="58"/>
        <v>704.49</v>
      </c>
      <c r="P358" s="81">
        <f t="shared" si="59"/>
        <v>0.99999318660691328</v>
      </c>
      <c r="Q358" s="27">
        <f t="shared" si="60"/>
        <v>73.819999999999993</v>
      </c>
      <c r="R358" s="82">
        <f t="shared" si="61"/>
        <v>1.0000295193324868</v>
      </c>
    </row>
    <row r="359" spans="1:18" s="4" customFormat="1" ht="105.6" customHeight="1" x14ac:dyDescent="0.25">
      <c r="A359" s="176" t="s">
        <v>418</v>
      </c>
      <c r="B359" s="103" t="s">
        <v>1722</v>
      </c>
      <c r="C359" s="119" t="s">
        <v>1723</v>
      </c>
      <c r="D359" s="115"/>
      <c r="E359" s="198"/>
      <c r="F359" s="170"/>
      <c r="G359" s="27"/>
      <c r="H359" s="27"/>
      <c r="I359" s="29"/>
      <c r="J359" s="76"/>
      <c r="K359" s="28"/>
      <c r="L359" s="81"/>
      <c r="M359" s="27"/>
      <c r="N359" s="81"/>
      <c r="O359" s="27"/>
      <c r="P359" s="81"/>
      <c r="Q359" s="27"/>
      <c r="R359" s="82"/>
    </row>
    <row r="360" spans="1:18" s="4" customFormat="1" ht="39" customHeight="1" x14ac:dyDescent="0.25">
      <c r="A360" s="176" t="s">
        <v>419</v>
      </c>
      <c r="B360" s="103" t="s">
        <v>420</v>
      </c>
      <c r="C360" s="119"/>
      <c r="D360" s="115" t="s">
        <v>387</v>
      </c>
      <c r="E360" s="214" t="s">
        <v>1001</v>
      </c>
      <c r="F360" s="170">
        <v>237.76019379778688</v>
      </c>
      <c r="G360" s="27">
        <v>143.61845422962688</v>
      </c>
      <c r="H360" s="27">
        <v>78.043836332000012</v>
      </c>
      <c r="I360" s="29">
        <v>16.097903236160001</v>
      </c>
      <c r="J360" s="76"/>
      <c r="K360" s="28">
        <f t="shared" si="54"/>
        <v>237.76000000000002</v>
      </c>
      <c r="L360" s="81">
        <f t="shared" ref="L360:L365" si="63">K360/F360</f>
        <v>0.99999918490230111</v>
      </c>
      <c r="M360" s="27">
        <f t="shared" si="56"/>
        <v>143.62</v>
      </c>
      <c r="N360" s="81">
        <f t="shared" si="57"/>
        <v>1.0000107630344681</v>
      </c>
      <c r="O360" s="27">
        <f t="shared" si="58"/>
        <v>78.040000000000006</v>
      </c>
      <c r="P360" s="81">
        <f t="shared" si="59"/>
        <v>0.99995084388235755</v>
      </c>
      <c r="Q360" s="27">
        <f t="shared" si="60"/>
        <v>16.100000000000001</v>
      </c>
      <c r="R360" s="82">
        <f t="shared" si="61"/>
        <v>1.0001302507419283</v>
      </c>
    </row>
    <row r="361" spans="1:18" s="4" customFormat="1" ht="39" customHeight="1" x14ac:dyDescent="0.25">
      <c r="A361" s="176" t="s">
        <v>421</v>
      </c>
      <c r="B361" s="103" t="s">
        <v>422</v>
      </c>
      <c r="C361" s="119"/>
      <c r="D361" s="115" t="s">
        <v>387</v>
      </c>
      <c r="E361" s="214" t="s">
        <v>1001</v>
      </c>
      <c r="F361" s="170">
        <v>257.69168081020325</v>
      </c>
      <c r="G361" s="27">
        <v>155.1257707590832</v>
      </c>
      <c r="H361" s="27">
        <v>85.079045702000016</v>
      </c>
      <c r="I361" s="29">
        <v>17.486864349120001</v>
      </c>
      <c r="J361" s="76"/>
      <c r="K361" s="28">
        <f t="shared" si="54"/>
        <v>257.7</v>
      </c>
      <c r="L361" s="81">
        <f t="shared" si="63"/>
        <v>1.0000322835016271</v>
      </c>
      <c r="M361" s="27">
        <f t="shared" si="56"/>
        <v>155.13</v>
      </c>
      <c r="N361" s="81">
        <f t="shared" si="57"/>
        <v>1.0000272633031644</v>
      </c>
      <c r="O361" s="27">
        <f t="shared" si="58"/>
        <v>85.08</v>
      </c>
      <c r="P361" s="81">
        <f t="shared" si="59"/>
        <v>1.0000112166044191</v>
      </c>
      <c r="Q361" s="27">
        <f t="shared" si="60"/>
        <v>17.489999999999998</v>
      </c>
      <c r="R361" s="82">
        <f t="shared" si="61"/>
        <v>1.0001793146454043</v>
      </c>
    </row>
    <row r="362" spans="1:18" s="4" customFormat="1" ht="39" customHeight="1" x14ac:dyDescent="0.25">
      <c r="A362" s="176" t="s">
        <v>423</v>
      </c>
      <c r="B362" s="103" t="s">
        <v>424</v>
      </c>
      <c r="C362" s="119"/>
      <c r="D362" s="115" t="s">
        <v>387</v>
      </c>
      <c r="E362" s="214" t="s">
        <v>1001</v>
      </c>
      <c r="F362" s="170">
        <v>272.31912326080834</v>
      </c>
      <c r="G362" s="27">
        <v>166.54990568480832</v>
      </c>
      <c r="H362" s="27">
        <v>86.456415584000013</v>
      </c>
      <c r="I362" s="29">
        <v>19.312801992000001</v>
      </c>
      <c r="J362" s="76"/>
      <c r="K362" s="28">
        <f t="shared" si="54"/>
        <v>272.32</v>
      </c>
      <c r="L362" s="81">
        <f t="shared" si="63"/>
        <v>1.0000032195285486</v>
      </c>
      <c r="M362" s="27">
        <f t="shared" si="56"/>
        <v>166.55</v>
      </c>
      <c r="N362" s="81">
        <f t="shared" si="57"/>
        <v>1.0000005662878722</v>
      </c>
      <c r="O362" s="27">
        <f t="shared" si="58"/>
        <v>86.46</v>
      </c>
      <c r="P362" s="81">
        <f t="shared" si="59"/>
        <v>1.0000414592251572</v>
      </c>
      <c r="Q362" s="27">
        <f t="shared" si="60"/>
        <v>19.309999999999999</v>
      </c>
      <c r="R362" s="82">
        <f t="shared" si="61"/>
        <v>0.99985491530430626</v>
      </c>
    </row>
    <row r="363" spans="1:18" s="4" customFormat="1" ht="39" customHeight="1" x14ac:dyDescent="0.25">
      <c r="A363" s="176" t="s">
        <v>425</v>
      </c>
      <c r="B363" s="103" t="s">
        <v>426</v>
      </c>
      <c r="C363" s="119"/>
      <c r="D363" s="115" t="s">
        <v>387</v>
      </c>
      <c r="E363" s="214" t="s">
        <v>1001</v>
      </c>
      <c r="F363" s="170">
        <v>303.10421707565939</v>
      </c>
      <c r="G363" s="27">
        <v>184.20201999165937</v>
      </c>
      <c r="H363" s="27">
        <v>97.248449396000012</v>
      </c>
      <c r="I363" s="29">
        <v>21.653747687999999</v>
      </c>
      <c r="J363" s="76"/>
      <c r="K363" s="28">
        <f t="shared" si="54"/>
        <v>303.09999999999997</v>
      </c>
      <c r="L363" s="81">
        <f t="shared" si="63"/>
        <v>0.99998608704392133</v>
      </c>
      <c r="M363" s="27">
        <f t="shared" si="56"/>
        <v>184.2</v>
      </c>
      <c r="N363" s="81">
        <f t="shared" si="57"/>
        <v>0.9999890338246048</v>
      </c>
      <c r="O363" s="27">
        <f t="shared" si="58"/>
        <v>97.25</v>
      </c>
      <c r="P363" s="81">
        <f t="shared" si="59"/>
        <v>1.0000159447683703</v>
      </c>
      <c r="Q363" s="27">
        <f t="shared" si="60"/>
        <v>21.65</v>
      </c>
      <c r="R363" s="82">
        <f t="shared" si="61"/>
        <v>0.99982692658776673</v>
      </c>
    </row>
    <row r="364" spans="1:18" s="4" customFormat="1" ht="39" customHeight="1" x14ac:dyDescent="0.25">
      <c r="A364" s="176" t="s">
        <v>427</v>
      </c>
      <c r="B364" s="103" t="s">
        <v>428</v>
      </c>
      <c r="C364" s="119"/>
      <c r="D364" s="115" t="s">
        <v>387</v>
      </c>
      <c r="E364" s="214" t="s">
        <v>1001</v>
      </c>
      <c r="F364" s="170">
        <v>350.93364208894315</v>
      </c>
      <c r="G364" s="27">
        <v>204.76096199970644</v>
      </c>
      <c r="H364" s="27">
        <v>121.34304940699668</v>
      </c>
      <c r="I364" s="29">
        <v>24.829630682240001</v>
      </c>
      <c r="J364" s="76"/>
      <c r="K364" s="28">
        <f t="shared" si="54"/>
        <v>350.93</v>
      </c>
      <c r="L364" s="81">
        <f t="shared" si="63"/>
        <v>0.9999896217161699</v>
      </c>
      <c r="M364" s="27">
        <f t="shared" si="56"/>
        <v>204.76</v>
      </c>
      <c r="N364" s="81">
        <f t="shared" si="57"/>
        <v>0.99999530184026753</v>
      </c>
      <c r="O364" s="27">
        <f t="shared" si="58"/>
        <v>121.34</v>
      </c>
      <c r="P364" s="81">
        <f t="shared" si="59"/>
        <v>0.99997486953713799</v>
      </c>
      <c r="Q364" s="27">
        <f t="shared" si="60"/>
        <v>24.83</v>
      </c>
      <c r="R364" s="82">
        <f t="shared" si="61"/>
        <v>1.0000148740738324</v>
      </c>
    </row>
    <row r="365" spans="1:18" s="4" customFormat="1" ht="78" customHeight="1" x14ac:dyDescent="0.25">
      <c r="A365" s="176" t="s">
        <v>1510</v>
      </c>
      <c r="B365" s="103" t="s">
        <v>1511</v>
      </c>
      <c r="C365" s="119" t="s">
        <v>1512</v>
      </c>
      <c r="D365" s="115" t="s">
        <v>387</v>
      </c>
      <c r="E365" s="214" t="s">
        <v>1860</v>
      </c>
      <c r="F365" s="170">
        <v>386.41</v>
      </c>
      <c r="G365" s="27">
        <v>323.37</v>
      </c>
      <c r="H365" s="27">
        <v>27.44</v>
      </c>
      <c r="I365" s="29">
        <v>35.6</v>
      </c>
      <c r="J365" s="76"/>
      <c r="K365" s="28">
        <f t="shared" ref="K365" si="64">SUM(M365,O365,Q365)</f>
        <v>386.41</v>
      </c>
      <c r="L365" s="81">
        <f t="shared" si="63"/>
        <v>1</v>
      </c>
      <c r="M365" s="27">
        <f t="shared" ref="M365" si="65">ROUND(G365-(G365*$M$6*$F$6),2)</f>
        <v>323.37</v>
      </c>
      <c r="N365" s="81">
        <f t="shared" ref="N365" si="66">M365/G365</f>
        <v>1</v>
      </c>
      <c r="O365" s="27">
        <f t="shared" ref="O365" si="67">ROUND(H365-(H365*$O$6*$F$6),2)</f>
        <v>27.44</v>
      </c>
      <c r="P365" s="81">
        <f t="shared" ref="P365" si="68">O365/H365</f>
        <v>1</v>
      </c>
      <c r="Q365" s="27">
        <f t="shared" ref="Q365" si="69">ROUND((I365-(I365*$Q$6*$F$6)),2)</f>
        <v>35.6</v>
      </c>
      <c r="R365" s="82">
        <f t="shared" ref="R365" si="70">Q365/I365</f>
        <v>1</v>
      </c>
    </row>
    <row r="366" spans="1:18" s="4" customFormat="1" ht="102" customHeight="1" x14ac:dyDescent="0.25">
      <c r="A366" s="176" t="s">
        <v>429</v>
      </c>
      <c r="B366" s="103" t="s">
        <v>1035</v>
      </c>
      <c r="C366" s="119" t="s">
        <v>1724</v>
      </c>
      <c r="D366" s="115"/>
      <c r="E366" s="214" t="s">
        <v>1513</v>
      </c>
      <c r="F366" s="170"/>
      <c r="G366" s="27"/>
      <c r="H366" s="27"/>
      <c r="I366" s="29"/>
      <c r="J366" s="76"/>
      <c r="K366" s="28"/>
      <c r="L366" s="81"/>
      <c r="M366" s="27"/>
      <c r="N366" s="81"/>
      <c r="O366" s="27"/>
      <c r="P366" s="81"/>
      <c r="Q366" s="27"/>
      <c r="R366" s="82"/>
    </row>
    <row r="367" spans="1:18" s="4" customFormat="1" ht="39" customHeight="1" x14ac:dyDescent="0.25">
      <c r="A367" s="176" t="s">
        <v>430</v>
      </c>
      <c r="B367" s="103" t="s">
        <v>431</v>
      </c>
      <c r="C367" s="119"/>
      <c r="D367" s="115" t="s">
        <v>387</v>
      </c>
      <c r="E367" s="198"/>
      <c r="F367" s="170">
        <v>121.15151224280932</v>
      </c>
      <c r="G367" s="27">
        <v>83.578209503782119</v>
      </c>
      <c r="H367" s="27">
        <v>27.082655082000002</v>
      </c>
      <c r="I367" s="29">
        <v>10.4906476570272</v>
      </c>
      <c r="J367" s="76"/>
      <c r="K367" s="28">
        <f t="shared" si="54"/>
        <v>121.14999999999999</v>
      </c>
      <c r="L367" s="81">
        <f t="shared" ref="L367:L398" si="71">K367/F367</f>
        <v>0.99998751775540118</v>
      </c>
      <c r="M367" s="27">
        <f t="shared" si="56"/>
        <v>83.58</v>
      </c>
      <c r="N367" s="81">
        <f t="shared" si="57"/>
        <v>1.0000214230028199</v>
      </c>
      <c r="O367" s="27">
        <f t="shared" si="58"/>
        <v>27.08</v>
      </c>
      <c r="P367" s="81">
        <f t="shared" si="59"/>
        <v>0.9999019637479426</v>
      </c>
      <c r="Q367" s="27">
        <f t="shared" si="60"/>
        <v>10.49</v>
      </c>
      <c r="R367" s="82">
        <f t="shared" si="61"/>
        <v>0.99993826338960434</v>
      </c>
    </row>
    <row r="368" spans="1:18" s="4" customFormat="1" ht="39" customHeight="1" x14ac:dyDescent="0.25">
      <c r="A368" s="176" t="s">
        <v>432</v>
      </c>
      <c r="B368" s="103" t="s">
        <v>433</v>
      </c>
      <c r="C368" s="119"/>
      <c r="D368" s="115" t="s">
        <v>387</v>
      </c>
      <c r="E368" s="198"/>
      <c r="F368" s="170">
        <v>130.8160573480028</v>
      </c>
      <c r="G368" s="27">
        <v>85.992054782086001</v>
      </c>
      <c r="H368" s="27">
        <v>34.117864451999999</v>
      </c>
      <c r="I368" s="29">
        <v>10.706138113916799</v>
      </c>
      <c r="J368" s="76"/>
      <c r="K368" s="28">
        <f t="shared" si="54"/>
        <v>130.82</v>
      </c>
      <c r="L368" s="81">
        <f t="shared" si="71"/>
        <v>1.0000301388994373</v>
      </c>
      <c r="M368" s="27">
        <f t="shared" si="56"/>
        <v>85.99</v>
      </c>
      <c r="N368" s="81">
        <f t="shared" si="57"/>
        <v>0.9999761049774748</v>
      </c>
      <c r="O368" s="27">
        <f t="shared" si="58"/>
        <v>34.119999999999997</v>
      </c>
      <c r="P368" s="81">
        <f t="shared" si="59"/>
        <v>1.0000625932494398</v>
      </c>
      <c r="Q368" s="27">
        <f t="shared" si="60"/>
        <v>10.71</v>
      </c>
      <c r="R368" s="82">
        <f t="shared" si="61"/>
        <v>1.0003607170057129</v>
      </c>
    </row>
    <row r="369" spans="1:18" s="4" customFormat="1" ht="39" customHeight="1" x14ac:dyDescent="0.25">
      <c r="A369" s="176" t="s">
        <v>434</v>
      </c>
      <c r="B369" s="103" t="s">
        <v>435</v>
      </c>
      <c r="C369" s="119"/>
      <c r="D369" s="115" t="s">
        <v>387</v>
      </c>
      <c r="E369" s="198"/>
      <c r="F369" s="170">
        <v>135.08936307475597</v>
      </c>
      <c r="G369" s="27">
        <v>88.47561499041997</v>
      </c>
      <c r="H369" s="27">
        <v>35.495234334000003</v>
      </c>
      <c r="I369" s="29">
        <v>11.118513750336</v>
      </c>
      <c r="J369" s="76"/>
      <c r="K369" s="28">
        <f t="shared" si="54"/>
        <v>135.1</v>
      </c>
      <c r="L369" s="81">
        <f t="shared" si="71"/>
        <v>1.0000787399170588</v>
      </c>
      <c r="M369" s="27">
        <f t="shared" si="56"/>
        <v>88.48</v>
      </c>
      <c r="N369" s="81">
        <f t="shared" si="57"/>
        <v>1.0000495617869456</v>
      </c>
      <c r="O369" s="27">
        <f t="shared" si="58"/>
        <v>35.5</v>
      </c>
      <c r="P369" s="81">
        <f t="shared" si="59"/>
        <v>1.0001342621365774</v>
      </c>
      <c r="Q369" s="27">
        <f t="shared" si="60"/>
        <v>11.12</v>
      </c>
      <c r="R369" s="82">
        <f t="shared" si="61"/>
        <v>1.0001336734115165</v>
      </c>
    </row>
    <row r="370" spans="1:18" s="4" customFormat="1" ht="39" customHeight="1" x14ac:dyDescent="0.25">
      <c r="A370" s="176" t="s">
        <v>436</v>
      </c>
      <c r="B370" s="103" t="s">
        <v>426</v>
      </c>
      <c r="C370" s="119"/>
      <c r="D370" s="115" t="s">
        <v>387</v>
      </c>
      <c r="E370" s="198"/>
      <c r="F370" s="170">
        <v>150.46879521952704</v>
      </c>
      <c r="G370" s="27">
        <v>91.030903584871012</v>
      </c>
      <c r="H370" s="27">
        <v>46.287268146000002</v>
      </c>
      <c r="I370" s="29">
        <v>13.150623488655999</v>
      </c>
      <c r="J370" s="76"/>
      <c r="K370" s="28">
        <f t="shared" si="54"/>
        <v>150.47</v>
      </c>
      <c r="L370" s="81">
        <f t="shared" si="71"/>
        <v>1.0000080068460122</v>
      </c>
      <c r="M370" s="27">
        <f t="shared" si="56"/>
        <v>91.03</v>
      </c>
      <c r="N370" s="81">
        <f t="shared" si="57"/>
        <v>0.99999007386683614</v>
      </c>
      <c r="O370" s="27">
        <f t="shared" si="58"/>
        <v>46.29</v>
      </c>
      <c r="P370" s="81">
        <f t="shared" si="59"/>
        <v>1.0000590195556882</v>
      </c>
      <c r="Q370" s="27">
        <f t="shared" si="60"/>
        <v>13.15</v>
      </c>
      <c r="R370" s="82">
        <f t="shared" si="61"/>
        <v>0.99995258866193404</v>
      </c>
    </row>
    <row r="371" spans="1:18" s="4" customFormat="1" ht="39" customHeight="1" x14ac:dyDescent="0.25">
      <c r="A371" s="176" t="s">
        <v>437</v>
      </c>
      <c r="B371" s="103" t="s">
        <v>438</v>
      </c>
      <c r="C371" s="119"/>
      <c r="D371" s="115" t="s">
        <v>387</v>
      </c>
      <c r="E371" s="198"/>
      <c r="F371" s="170">
        <v>178.50754616722438</v>
      </c>
      <c r="G371" s="27">
        <v>93.659992172706112</v>
      </c>
      <c r="H371" s="27">
        <v>70.38186815699666</v>
      </c>
      <c r="I371" s="29">
        <v>14.465685837521599</v>
      </c>
      <c r="J371" s="76"/>
      <c r="K371" s="28">
        <f t="shared" si="54"/>
        <v>178.51</v>
      </c>
      <c r="L371" s="81">
        <f t="shared" si="71"/>
        <v>1.000013746381194</v>
      </c>
      <c r="M371" s="27">
        <f t="shared" si="56"/>
        <v>93.66</v>
      </c>
      <c r="N371" s="81">
        <f t="shared" si="57"/>
        <v>1.0000000835713703</v>
      </c>
      <c r="O371" s="27">
        <f t="shared" si="58"/>
        <v>70.38</v>
      </c>
      <c r="P371" s="81">
        <f t="shared" si="59"/>
        <v>0.99997345684271266</v>
      </c>
      <c r="Q371" s="27">
        <f t="shared" si="60"/>
        <v>14.47</v>
      </c>
      <c r="R371" s="82">
        <f t="shared" si="61"/>
        <v>1.000298234216259</v>
      </c>
    </row>
    <row r="372" spans="1:18" s="4" customFormat="1" ht="39" customHeight="1" x14ac:dyDescent="0.25">
      <c r="A372" s="189" t="s">
        <v>1085</v>
      </c>
      <c r="B372" s="105" t="s">
        <v>1086</v>
      </c>
      <c r="C372" s="119"/>
      <c r="D372" s="115" t="s">
        <v>387</v>
      </c>
      <c r="E372" s="198"/>
      <c r="F372" s="170">
        <v>209.54073011312528</v>
      </c>
      <c r="G372" s="27">
        <v>96.365012191851505</v>
      </c>
      <c r="H372" s="27">
        <v>97.2634635</v>
      </c>
      <c r="I372" s="29">
        <v>15.912254421273762</v>
      </c>
      <c r="J372" s="76"/>
      <c r="K372" s="28">
        <f t="shared" si="54"/>
        <v>209.54</v>
      </c>
      <c r="L372" s="81">
        <f t="shared" si="71"/>
        <v>0.99999651565056158</v>
      </c>
      <c r="M372" s="27">
        <f t="shared" si="56"/>
        <v>96.37</v>
      </c>
      <c r="N372" s="81">
        <f t="shared" si="57"/>
        <v>1.0000517595342444</v>
      </c>
      <c r="O372" s="27">
        <f t="shared" si="58"/>
        <v>97.26</v>
      </c>
      <c r="P372" s="81">
        <f t="shared" si="59"/>
        <v>0.99996439053396458</v>
      </c>
      <c r="Q372" s="27">
        <f t="shared" si="60"/>
        <v>15.91</v>
      </c>
      <c r="R372" s="82">
        <f t="shared" si="61"/>
        <v>0.99985832169257249</v>
      </c>
    </row>
    <row r="373" spans="1:18" s="4" customFormat="1" ht="56.1" customHeight="1" x14ac:dyDescent="0.25">
      <c r="A373" s="176" t="s">
        <v>439</v>
      </c>
      <c r="B373" s="105" t="s">
        <v>440</v>
      </c>
      <c r="C373" s="119" t="s">
        <v>1333</v>
      </c>
      <c r="D373" s="115" t="s">
        <v>112</v>
      </c>
      <c r="E373" s="214" t="s">
        <v>1001</v>
      </c>
      <c r="F373" s="170">
        <v>93.439837408000002</v>
      </c>
      <c r="G373" s="27">
        <v>85.170825248</v>
      </c>
      <c r="H373" s="27">
        <v>0</v>
      </c>
      <c r="I373" s="29">
        <v>8.2690121599999991</v>
      </c>
      <c r="J373" s="76"/>
      <c r="K373" s="28">
        <f t="shared" si="54"/>
        <v>93.44</v>
      </c>
      <c r="L373" s="81">
        <f t="shared" si="71"/>
        <v>1.0000017400715209</v>
      </c>
      <c r="M373" s="27">
        <f t="shared" si="56"/>
        <v>85.17</v>
      </c>
      <c r="N373" s="81">
        <f t="shared" si="57"/>
        <v>0.99999031067272626</v>
      </c>
      <c r="O373" s="27">
        <f t="shared" si="58"/>
        <v>0</v>
      </c>
      <c r="P373" s="81" t="e">
        <f t="shared" si="59"/>
        <v>#DIV/0!</v>
      </c>
      <c r="Q373" s="27">
        <f t="shared" si="60"/>
        <v>8.27</v>
      </c>
      <c r="R373" s="82">
        <f t="shared" si="61"/>
        <v>1.0001194628791066</v>
      </c>
    </row>
    <row r="374" spans="1:18" s="4" customFormat="1" ht="56.1" customHeight="1" x14ac:dyDescent="0.25">
      <c r="A374" s="176" t="s">
        <v>441</v>
      </c>
      <c r="B374" s="105" t="s">
        <v>442</v>
      </c>
      <c r="C374" s="131" t="s">
        <v>1219</v>
      </c>
      <c r="D374" s="115" t="s">
        <v>112</v>
      </c>
      <c r="E374" s="214" t="s">
        <v>1001</v>
      </c>
      <c r="F374" s="170">
        <v>1456.9015874080003</v>
      </c>
      <c r="G374" s="27">
        <v>85.170825248</v>
      </c>
      <c r="H374" s="27">
        <v>1363.4617500000002</v>
      </c>
      <c r="I374" s="29">
        <v>8.2690121599999991</v>
      </c>
      <c r="J374" s="76"/>
      <c r="K374" s="28">
        <f t="shared" si="54"/>
        <v>1456.9</v>
      </c>
      <c r="L374" s="81">
        <f t="shared" si="71"/>
        <v>0.99999891042194344</v>
      </c>
      <c r="M374" s="27">
        <f t="shared" si="56"/>
        <v>85.17</v>
      </c>
      <c r="N374" s="81">
        <f t="shared" si="57"/>
        <v>0.99999031067272626</v>
      </c>
      <c r="O374" s="27">
        <f t="shared" si="58"/>
        <v>1363.46</v>
      </c>
      <c r="P374" s="81">
        <f t="shared" si="59"/>
        <v>0.99999871650231464</v>
      </c>
      <c r="Q374" s="27">
        <f t="shared" si="60"/>
        <v>8.27</v>
      </c>
      <c r="R374" s="82">
        <f t="shared" si="61"/>
        <v>1.0001194628791066</v>
      </c>
    </row>
    <row r="375" spans="1:18" s="4" customFormat="1" ht="56.1" customHeight="1" x14ac:dyDescent="0.25">
      <c r="A375" s="176" t="s">
        <v>443</v>
      </c>
      <c r="B375" s="105" t="s">
        <v>444</v>
      </c>
      <c r="C375" s="131" t="s">
        <v>1220</v>
      </c>
      <c r="D375" s="115" t="s">
        <v>112</v>
      </c>
      <c r="E375" s="214" t="s">
        <v>1001</v>
      </c>
      <c r="F375" s="170">
        <v>2550.2508374079998</v>
      </c>
      <c r="G375" s="27">
        <v>85.170825248000114</v>
      </c>
      <c r="H375" s="27">
        <v>2456.8109999999997</v>
      </c>
      <c r="I375" s="29">
        <v>8.2690121599999991</v>
      </c>
      <c r="J375" s="76"/>
      <c r="K375" s="28">
        <f t="shared" si="54"/>
        <v>2550.25</v>
      </c>
      <c r="L375" s="81">
        <f t="shared" si="71"/>
        <v>0.9999996716370062</v>
      </c>
      <c r="M375" s="27">
        <f t="shared" si="56"/>
        <v>85.17</v>
      </c>
      <c r="N375" s="81">
        <f t="shared" si="57"/>
        <v>0.99999031067272492</v>
      </c>
      <c r="O375" s="27">
        <f t="shared" si="58"/>
        <v>2456.81</v>
      </c>
      <c r="P375" s="81">
        <f t="shared" si="59"/>
        <v>0.999999592968283</v>
      </c>
      <c r="Q375" s="27">
        <f t="shared" si="60"/>
        <v>8.27</v>
      </c>
      <c r="R375" s="82">
        <f t="shared" si="61"/>
        <v>1.0001194628791066</v>
      </c>
    </row>
    <row r="376" spans="1:18" s="4" customFormat="1" ht="56.1" customHeight="1" x14ac:dyDescent="0.25">
      <c r="A376" s="176" t="s">
        <v>1221</v>
      </c>
      <c r="B376" s="103" t="s">
        <v>1725</v>
      </c>
      <c r="C376" s="119" t="s">
        <v>1334</v>
      </c>
      <c r="D376" s="115" t="s">
        <v>112</v>
      </c>
      <c r="E376" s="214" t="s">
        <v>1001</v>
      </c>
      <c r="F376" s="170">
        <v>945.33108740800003</v>
      </c>
      <c r="G376" s="27">
        <v>85.170825248</v>
      </c>
      <c r="H376" s="27">
        <v>851.89125000000001</v>
      </c>
      <c r="I376" s="29">
        <v>8.2690121599999991</v>
      </c>
      <c r="J376" s="76"/>
      <c r="K376" s="28">
        <f t="shared" si="54"/>
        <v>945.32999999999993</v>
      </c>
      <c r="L376" s="81">
        <f t="shared" si="71"/>
        <v>0.99999884970671693</v>
      </c>
      <c r="M376" s="27">
        <f t="shared" si="56"/>
        <v>85.17</v>
      </c>
      <c r="N376" s="81">
        <f t="shared" si="57"/>
        <v>0.99999031067272626</v>
      </c>
      <c r="O376" s="27">
        <f t="shared" si="58"/>
        <v>851.89</v>
      </c>
      <c r="P376" s="81">
        <f t="shared" si="59"/>
        <v>0.99999853267655936</v>
      </c>
      <c r="Q376" s="27">
        <f t="shared" si="60"/>
        <v>8.27</v>
      </c>
      <c r="R376" s="82">
        <f t="shared" si="61"/>
        <v>1.0001194628791066</v>
      </c>
    </row>
    <row r="377" spans="1:18" s="4" customFormat="1" ht="56.1" customHeight="1" x14ac:dyDescent="0.25">
      <c r="A377" s="176" t="s">
        <v>1222</v>
      </c>
      <c r="B377" s="103" t="s">
        <v>1223</v>
      </c>
      <c r="C377" s="119" t="s">
        <v>1335</v>
      </c>
      <c r="D377" s="115" t="s">
        <v>112</v>
      </c>
      <c r="E377" s="214" t="s">
        <v>1001</v>
      </c>
      <c r="F377" s="170">
        <v>1040.3455874080003</v>
      </c>
      <c r="G377" s="27">
        <v>85.170825248000114</v>
      </c>
      <c r="H377" s="27">
        <v>946.90575000000001</v>
      </c>
      <c r="I377" s="29">
        <v>8.2690121599999991</v>
      </c>
      <c r="J377" s="76"/>
      <c r="K377" s="28">
        <f t="shared" si="54"/>
        <v>1040.3499999999999</v>
      </c>
      <c r="L377" s="81">
        <f t="shared" si="71"/>
        <v>1.0000042414675019</v>
      </c>
      <c r="M377" s="27">
        <f t="shared" si="56"/>
        <v>85.17</v>
      </c>
      <c r="N377" s="81">
        <f t="shared" si="57"/>
        <v>0.99999031067272492</v>
      </c>
      <c r="O377" s="27">
        <f t="shared" si="58"/>
        <v>946.91</v>
      </c>
      <c r="P377" s="81">
        <f t="shared" si="59"/>
        <v>1.0000044883030861</v>
      </c>
      <c r="Q377" s="27">
        <f t="shared" si="60"/>
        <v>8.27</v>
      </c>
      <c r="R377" s="82">
        <f t="shared" si="61"/>
        <v>1.0001194628791066</v>
      </c>
    </row>
    <row r="378" spans="1:18" s="4" customFormat="1" ht="56.1" customHeight="1" x14ac:dyDescent="0.25">
      <c r="A378" s="176" t="s">
        <v>445</v>
      </c>
      <c r="B378" s="103" t="s">
        <v>446</v>
      </c>
      <c r="C378" s="119" t="s">
        <v>447</v>
      </c>
      <c r="D378" s="115" t="s">
        <v>448</v>
      </c>
      <c r="E378" s="214" t="s">
        <v>1001</v>
      </c>
      <c r="F378" s="170">
        <v>243.10895750399999</v>
      </c>
      <c r="G378" s="27">
        <v>229.46508743999999</v>
      </c>
      <c r="H378" s="27">
        <v>0</v>
      </c>
      <c r="I378" s="29">
        <v>13.643870064</v>
      </c>
      <c r="J378" s="76"/>
      <c r="K378" s="28">
        <f t="shared" si="54"/>
        <v>243.11</v>
      </c>
      <c r="L378" s="81">
        <f t="shared" si="71"/>
        <v>1.0000042881842395</v>
      </c>
      <c r="M378" s="27">
        <f t="shared" si="56"/>
        <v>229.47</v>
      </c>
      <c r="N378" s="81">
        <f t="shared" si="57"/>
        <v>1.0000214087469899</v>
      </c>
      <c r="O378" s="27">
        <f t="shared" si="58"/>
        <v>0</v>
      </c>
      <c r="P378" s="81" t="e">
        <f t="shared" si="59"/>
        <v>#DIV/0!</v>
      </c>
      <c r="Q378" s="27">
        <f t="shared" si="60"/>
        <v>13.64</v>
      </c>
      <c r="R378" s="82">
        <f t="shared" si="61"/>
        <v>0.99971635144707138</v>
      </c>
    </row>
    <row r="379" spans="1:18" s="4" customFormat="1" ht="56.1" customHeight="1" x14ac:dyDescent="0.25">
      <c r="A379" s="176" t="s">
        <v>449</v>
      </c>
      <c r="B379" s="103" t="s">
        <v>1087</v>
      </c>
      <c r="C379" s="119" t="s">
        <v>1336</v>
      </c>
      <c r="D379" s="115" t="s">
        <v>112</v>
      </c>
      <c r="E379" s="214" t="s">
        <v>1001</v>
      </c>
      <c r="F379" s="170">
        <v>140.15975611200003</v>
      </c>
      <c r="G379" s="27">
        <v>127.26009714240001</v>
      </c>
      <c r="H379" s="27">
        <v>0</v>
      </c>
      <c r="I379" s="29">
        <v>12.899658969600001</v>
      </c>
      <c r="J379" s="76"/>
      <c r="K379" s="28">
        <f t="shared" si="54"/>
        <v>140.16</v>
      </c>
      <c r="L379" s="81">
        <f t="shared" si="71"/>
        <v>1.0000017400715209</v>
      </c>
      <c r="M379" s="27">
        <f t="shared" si="56"/>
        <v>127.26</v>
      </c>
      <c r="N379" s="81">
        <f t="shared" si="57"/>
        <v>0.99999923666253454</v>
      </c>
      <c r="O379" s="27">
        <f t="shared" si="58"/>
        <v>0</v>
      </c>
      <c r="P379" s="81" t="e">
        <f t="shared" si="59"/>
        <v>#DIV/0!</v>
      </c>
      <c r="Q379" s="27">
        <f t="shared" si="60"/>
        <v>12.9</v>
      </c>
      <c r="R379" s="82">
        <f t="shared" si="61"/>
        <v>1.0000264371640215</v>
      </c>
    </row>
    <row r="380" spans="1:18" s="4" customFormat="1" ht="56.1" customHeight="1" x14ac:dyDescent="0.25">
      <c r="A380" s="176" t="s">
        <v>450</v>
      </c>
      <c r="B380" s="103" t="s">
        <v>1726</v>
      </c>
      <c r="C380" s="119" t="s">
        <v>1337</v>
      </c>
      <c r="D380" s="115" t="s">
        <v>112</v>
      </c>
      <c r="E380" s="214" t="s">
        <v>1001</v>
      </c>
      <c r="F380" s="170">
        <v>438.54350611200005</v>
      </c>
      <c r="G380" s="27">
        <v>127.26009714240001</v>
      </c>
      <c r="H380" s="27">
        <v>298.38375000000002</v>
      </c>
      <c r="I380" s="29">
        <v>12.899658969600001</v>
      </c>
      <c r="J380" s="76"/>
      <c r="K380" s="28">
        <f t="shared" si="54"/>
        <v>438.53999999999996</v>
      </c>
      <c r="L380" s="81">
        <f t="shared" si="71"/>
        <v>0.99999200509880726</v>
      </c>
      <c r="M380" s="27">
        <f t="shared" si="56"/>
        <v>127.26</v>
      </c>
      <c r="N380" s="81">
        <f t="shared" si="57"/>
        <v>0.99999923666253454</v>
      </c>
      <c r="O380" s="27">
        <f t="shared" si="58"/>
        <v>298.38</v>
      </c>
      <c r="P380" s="81">
        <f t="shared" si="59"/>
        <v>0.99998743229147025</v>
      </c>
      <c r="Q380" s="27">
        <f t="shared" si="60"/>
        <v>12.9</v>
      </c>
      <c r="R380" s="82">
        <f t="shared" si="61"/>
        <v>1.0000264371640215</v>
      </c>
    </row>
    <row r="381" spans="1:18" s="4" customFormat="1" ht="56.1" customHeight="1" x14ac:dyDescent="0.25">
      <c r="A381" s="176" t="s">
        <v>451</v>
      </c>
      <c r="B381" s="103" t="s">
        <v>452</v>
      </c>
      <c r="C381" s="119" t="s">
        <v>1338</v>
      </c>
      <c r="D381" s="115" t="s">
        <v>112</v>
      </c>
      <c r="E381" s="214" t="s">
        <v>1001</v>
      </c>
      <c r="F381" s="170">
        <v>513.13550611200003</v>
      </c>
      <c r="G381" s="27">
        <v>127.26009714240001</v>
      </c>
      <c r="H381" s="27">
        <v>372.97575000000006</v>
      </c>
      <c r="I381" s="29">
        <v>12.899658969600001</v>
      </c>
      <c r="J381" s="76"/>
      <c r="K381" s="28">
        <f t="shared" si="54"/>
        <v>513.14</v>
      </c>
      <c r="L381" s="81">
        <f t="shared" si="71"/>
        <v>1.0000087577022958</v>
      </c>
      <c r="M381" s="27">
        <f t="shared" si="56"/>
        <v>127.26</v>
      </c>
      <c r="N381" s="81">
        <f t="shared" si="57"/>
        <v>0.99999923666253454</v>
      </c>
      <c r="O381" s="27">
        <f t="shared" si="58"/>
        <v>372.98</v>
      </c>
      <c r="P381" s="81">
        <f t="shared" si="59"/>
        <v>1.0000113948426941</v>
      </c>
      <c r="Q381" s="27">
        <f t="shared" si="60"/>
        <v>12.9</v>
      </c>
      <c r="R381" s="82">
        <f t="shared" si="61"/>
        <v>1.0000264371640215</v>
      </c>
    </row>
    <row r="382" spans="1:18" s="4" customFormat="1" ht="56.1" customHeight="1" x14ac:dyDescent="0.25">
      <c r="A382" s="213" t="s">
        <v>453</v>
      </c>
      <c r="B382" s="103" t="s">
        <v>454</v>
      </c>
      <c r="C382" s="119" t="s">
        <v>1339</v>
      </c>
      <c r="D382" s="115" t="s">
        <v>112</v>
      </c>
      <c r="E382" s="214" t="s">
        <v>1001</v>
      </c>
      <c r="F382" s="170">
        <v>705.66875611199987</v>
      </c>
      <c r="G382" s="27">
        <v>127.26009714240001</v>
      </c>
      <c r="H382" s="27">
        <v>565.5089999999999</v>
      </c>
      <c r="I382" s="29">
        <v>12.899658969600001</v>
      </c>
      <c r="J382" s="76"/>
      <c r="K382" s="28">
        <f t="shared" si="54"/>
        <v>705.67</v>
      </c>
      <c r="L382" s="81">
        <f t="shared" si="71"/>
        <v>1.0000017627080544</v>
      </c>
      <c r="M382" s="27">
        <f t="shared" si="56"/>
        <v>127.26</v>
      </c>
      <c r="N382" s="81">
        <f t="shared" si="57"/>
        <v>0.99999923666253454</v>
      </c>
      <c r="O382" s="27">
        <f t="shared" si="58"/>
        <v>565.51</v>
      </c>
      <c r="P382" s="81">
        <f t="shared" si="59"/>
        <v>1.000001768318453</v>
      </c>
      <c r="Q382" s="27">
        <f t="shared" si="60"/>
        <v>12.9</v>
      </c>
      <c r="R382" s="82">
        <f t="shared" si="61"/>
        <v>1.0000264371640215</v>
      </c>
    </row>
    <row r="383" spans="1:18" s="4" customFormat="1" ht="56.1" customHeight="1" x14ac:dyDescent="0.25">
      <c r="A383" s="176" t="s">
        <v>455</v>
      </c>
      <c r="B383" s="103" t="s">
        <v>456</v>
      </c>
      <c r="C383" s="119" t="s">
        <v>1340</v>
      </c>
      <c r="D383" s="115" t="s">
        <v>112</v>
      </c>
      <c r="E383" s="214" t="s">
        <v>1001</v>
      </c>
      <c r="F383" s="170">
        <v>28099.1014192736</v>
      </c>
      <c r="G383" s="27">
        <v>9189.435903529602</v>
      </c>
      <c r="H383" s="27">
        <v>16586.900000000001</v>
      </c>
      <c r="I383" s="29">
        <v>2322.7655157439999</v>
      </c>
      <c r="J383" s="76"/>
      <c r="K383" s="28">
        <f t="shared" si="54"/>
        <v>28099.110000000004</v>
      </c>
      <c r="L383" s="81">
        <f t="shared" si="71"/>
        <v>1.0000003053736941</v>
      </c>
      <c r="M383" s="27">
        <f t="shared" si="56"/>
        <v>9189.44</v>
      </c>
      <c r="N383" s="81">
        <f t="shared" si="57"/>
        <v>1.0000004457803984</v>
      </c>
      <c r="O383" s="27">
        <f t="shared" si="58"/>
        <v>16586.900000000001</v>
      </c>
      <c r="P383" s="81">
        <f t="shared" si="59"/>
        <v>1</v>
      </c>
      <c r="Q383" s="27">
        <f t="shared" si="60"/>
        <v>2322.77</v>
      </c>
      <c r="R383" s="82">
        <f t="shared" si="61"/>
        <v>1.000001930567666</v>
      </c>
    </row>
    <row r="384" spans="1:18" s="4" customFormat="1" ht="56.1" customHeight="1" x14ac:dyDescent="0.25">
      <c r="A384" s="176" t="s">
        <v>457</v>
      </c>
      <c r="B384" s="103" t="s">
        <v>458</v>
      </c>
      <c r="C384" s="119" t="s">
        <v>1341</v>
      </c>
      <c r="D384" s="115" t="s">
        <v>112</v>
      </c>
      <c r="E384" s="214" t="s">
        <v>1001</v>
      </c>
      <c r="F384" s="170">
        <v>41882.911125866704</v>
      </c>
      <c r="G384" s="27">
        <v>11516.126097898703</v>
      </c>
      <c r="H384" s="27">
        <v>27763.7</v>
      </c>
      <c r="I384" s="29">
        <v>2603.0850279680003</v>
      </c>
      <c r="J384" s="76"/>
      <c r="K384" s="28">
        <f t="shared" si="54"/>
        <v>41882.92</v>
      </c>
      <c r="L384" s="81">
        <f t="shared" si="71"/>
        <v>1.0000002118795723</v>
      </c>
      <c r="M384" s="27">
        <f t="shared" si="56"/>
        <v>11516.13</v>
      </c>
      <c r="N384" s="81">
        <f t="shared" si="57"/>
        <v>1.0000003388380141</v>
      </c>
      <c r="O384" s="27">
        <f t="shared" si="58"/>
        <v>27763.7</v>
      </c>
      <c r="P384" s="81">
        <f t="shared" si="59"/>
        <v>1</v>
      </c>
      <c r="Q384" s="27">
        <f t="shared" si="60"/>
        <v>2603.09</v>
      </c>
      <c r="R384" s="82">
        <f t="shared" si="61"/>
        <v>1.0000019100536273</v>
      </c>
    </row>
    <row r="385" spans="1:18" s="4" customFormat="1" ht="56.1" customHeight="1" x14ac:dyDescent="0.25">
      <c r="A385" s="176" t="s">
        <v>459</v>
      </c>
      <c r="B385" s="103" t="s">
        <v>1564</v>
      </c>
      <c r="C385" s="119" t="s">
        <v>1565</v>
      </c>
      <c r="D385" s="115" t="s">
        <v>112</v>
      </c>
      <c r="E385" s="214" t="s">
        <v>1001</v>
      </c>
      <c r="F385" s="170">
        <v>2895.2251608318002</v>
      </c>
      <c r="G385" s="27">
        <v>1344.0917496797999</v>
      </c>
      <c r="H385" s="27">
        <v>1305.5437499999998</v>
      </c>
      <c r="I385" s="29">
        <v>245.58966115199999</v>
      </c>
      <c r="J385" s="76"/>
      <c r="K385" s="28">
        <f t="shared" si="54"/>
        <v>2895.2200000000003</v>
      </c>
      <c r="L385" s="81">
        <f t="shared" si="71"/>
        <v>0.99999821746789519</v>
      </c>
      <c r="M385" s="27">
        <f t="shared" si="56"/>
        <v>1344.09</v>
      </c>
      <c r="N385" s="81">
        <f t="shared" si="57"/>
        <v>0.99999869824377652</v>
      </c>
      <c r="O385" s="27">
        <f t="shared" si="58"/>
        <v>1305.54</v>
      </c>
      <c r="P385" s="81">
        <f t="shared" si="59"/>
        <v>0.99999712763360105</v>
      </c>
      <c r="Q385" s="27">
        <f t="shared" si="60"/>
        <v>245.59</v>
      </c>
      <c r="R385" s="82">
        <f t="shared" si="61"/>
        <v>1.0000013797323488</v>
      </c>
    </row>
    <row r="386" spans="1:18" s="4" customFormat="1" ht="56.1" customHeight="1" x14ac:dyDescent="0.25">
      <c r="A386" s="176" t="s">
        <v>460</v>
      </c>
      <c r="B386" s="103" t="s">
        <v>1727</v>
      </c>
      <c r="C386" s="119" t="s">
        <v>1565</v>
      </c>
      <c r="D386" s="115" t="s">
        <v>112</v>
      </c>
      <c r="E386" s="214" t="s">
        <v>1001</v>
      </c>
      <c r="F386" s="170">
        <v>3542.664287137668</v>
      </c>
      <c r="G386" s="27">
        <v>1680.796518833668</v>
      </c>
      <c r="H386" s="27">
        <v>1577.4137500000002</v>
      </c>
      <c r="I386" s="29">
        <v>284.45401830400004</v>
      </c>
      <c r="J386" s="76"/>
      <c r="K386" s="28">
        <f t="shared" si="54"/>
        <v>3542.66</v>
      </c>
      <c r="L386" s="81">
        <f t="shared" si="71"/>
        <v>0.99999878985494517</v>
      </c>
      <c r="M386" s="27">
        <f t="shared" si="56"/>
        <v>1680.8</v>
      </c>
      <c r="N386" s="81">
        <f t="shared" si="57"/>
        <v>1.0000020711408508</v>
      </c>
      <c r="O386" s="27">
        <f t="shared" si="58"/>
        <v>1577.41</v>
      </c>
      <c r="P386" s="81">
        <f t="shared" si="59"/>
        <v>0.9999976226909395</v>
      </c>
      <c r="Q386" s="27">
        <f t="shared" si="60"/>
        <v>284.45</v>
      </c>
      <c r="R386" s="82">
        <f t="shared" si="61"/>
        <v>0.99998587362546676</v>
      </c>
    </row>
    <row r="387" spans="1:18" s="4" customFormat="1" ht="56.1" customHeight="1" x14ac:dyDescent="0.25">
      <c r="A387" s="176" t="s">
        <v>461</v>
      </c>
      <c r="B387" s="103" t="s">
        <v>1566</v>
      </c>
      <c r="C387" s="119" t="s">
        <v>1565</v>
      </c>
      <c r="D387" s="115" t="s">
        <v>112</v>
      </c>
      <c r="E387" s="214" t="s">
        <v>1001</v>
      </c>
      <c r="F387" s="170">
        <v>5161.7047480336896</v>
      </c>
      <c r="G387" s="27">
        <v>2014.1632314488486</v>
      </c>
      <c r="H387" s="27">
        <v>2732.1552499999998</v>
      </c>
      <c r="I387" s="29">
        <v>415.38626658484128</v>
      </c>
      <c r="J387" s="76"/>
      <c r="K387" s="28">
        <f t="shared" si="54"/>
        <v>5161.71</v>
      </c>
      <c r="L387" s="81">
        <f t="shared" si="71"/>
        <v>1.0000010174867737</v>
      </c>
      <c r="M387" s="27">
        <f t="shared" si="56"/>
        <v>2014.16</v>
      </c>
      <c r="N387" s="81">
        <f t="shared" si="57"/>
        <v>0.99999839563705761</v>
      </c>
      <c r="O387" s="27">
        <f t="shared" si="58"/>
        <v>2732.16</v>
      </c>
      <c r="P387" s="81">
        <f t="shared" si="59"/>
        <v>1.0000017385542055</v>
      </c>
      <c r="Q387" s="27">
        <f t="shared" si="60"/>
        <v>415.39</v>
      </c>
      <c r="R387" s="82">
        <f t="shared" si="61"/>
        <v>1.0000089878155805</v>
      </c>
    </row>
    <row r="388" spans="1:18" s="4" customFormat="1" ht="56.1" customHeight="1" x14ac:dyDescent="0.25">
      <c r="A388" s="176" t="s">
        <v>462</v>
      </c>
      <c r="B388" s="103" t="s">
        <v>1567</v>
      </c>
      <c r="C388" s="119" t="s">
        <v>1568</v>
      </c>
      <c r="D388" s="115" t="s">
        <v>387</v>
      </c>
      <c r="E388" s="177" t="s">
        <v>1514</v>
      </c>
      <c r="F388" s="170">
        <v>97.080103902080012</v>
      </c>
      <c r="G388" s="27">
        <v>45.150000000000006</v>
      </c>
      <c r="H388" s="27">
        <v>41.250500000000002</v>
      </c>
      <c r="I388" s="29">
        <v>10.679603902080002</v>
      </c>
      <c r="J388" s="76"/>
      <c r="K388" s="28">
        <f t="shared" si="54"/>
        <v>97.080000000000013</v>
      </c>
      <c r="L388" s="81">
        <f t="shared" si="71"/>
        <v>0.99999892972838078</v>
      </c>
      <c r="M388" s="27">
        <f t="shared" si="56"/>
        <v>45.15</v>
      </c>
      <c r="N388" s="81">
        <f t="shared" si="57"/>
        <v>0.99999999999999989</v>
      </c>
      <c r="O388" s="27">
        <f t="shared" si="58"/>
        <v>41.25</v>
      </c>
      <c r="P388" s="81">
        <f t="shared" si="59"/>
        <v>0.99998787893480068</v>
      </c>
      <c r="Q388" s="27">
        <f t="shared" si="60"/>
        <v>10.68</v>
      </c>
      <c r="R388" s="82">
        <f t="shared" si="61"/>
        <v>1.0000370891957819</v>
      </c>
    </row>
    <row r="389" spans="1:18" s="4" customFormat="1" ht="56.1" customHeight="1" x14ac:dyDescent="0.25">
      <c r="A389" s="176" t="s">
        <v>1342</v>
      </c>
      <c r="B389" s="103" t="s">
        <v>1569</v>
      </c>
      <c r="C389" s="119" t="s">
        <v>1568</v>
      </c>
      <c r="D389" s="115" t="s">
        <v>387</v>
      </c>
      <c r="E389" s="177" t="s">
        <v>1514</v>
      </c>
      <c r="F389" s="170">
        <v>161.89260390208003</v>
      </c>
      <c r="G389" s="27">
        <v>45.150000000000006</v>
      </c>
      <c r="H389" s="27">
        <v>106.063</v>
      </c>
      <c r="I389" s="29">
        <v>10.679603902080002</v>
      </c>
      <c r="J389" s="76"/>
      <c r="K389" s="28">
        <f t="shared" si="54"/>
        <v>161.89000000000001</v>
      </c>
      <c r="L389" s="81">
        <f t="shared" si="71"/>
        <v>0.99998391586757363</v>
      </c>
      <c r="M389" s="27">
        <f t="shared" si="56"/>
        <v>45.15</v>
      </c>
      <c r="N389" s="81">
        <f t="shared" si="57"/>
        <v>0.99999999999999989</v>
      </c>
      <c r="O389" s="27">
        <f t="shared" si="58"/>
        <v>106.06</v>
      </c>
      <c r="P389" s="81">
        <f t="shared" si="59"/>
        <v>0.99997171492414882</v>
      </c>
      <c r="Q389" s="27">
        <f t="shared" si="60"/>
        <v>10.68</v>
      </c>
      <c r="R389" s="82">
        <f t="shared" si="61"/>
        <v>1.0000370891957819</v>
      </c>
    </row>
    <row r="390" spans="1:18" s="4" customFormat="1" ht="56.1" customHeight="1" x14ac:dyDescent="0.25">
      <c r="A390" s="176" t="s">
        <v>1343</v>
      </c>
      <c r="B390" s="103" t="s">
        <v>1570</v>
      </c>
      <c r="C390" s="119" t="s">
        <v>1568</v>
      </c>
      <c r="D390" s="115" t="s">
        <v>387</v>
      </c>
      <c r="E390" s="177" t="s">
        <v>1514</v>
      </c>
      <c r="F390" s="170">
        <v>308.06115390207998</v>
      </c>
      <c r="G390" s="27">
        <v>45.150000000000006</v>
      </c>
      <c r="H390" s="27">
        <v>252.23155</v>
      </c>
      <c r="I390" s="29">
        <v>10.679603902080002</v>
      </c>
      <c r="J390" s="76"/>
      <c r="K390" s="28">
        <f t="shared" si="54"/>
        <v>308.06</v>
      </c>
      <c r="L390" s="81">
        <f t="shared" si="71"/>
        <v>0.99999625430838857</v>
      </c>
      <c r="M390" s="27">
        <f t="shared" si="56"/>
        <v>45.15</v>
      </c>
      <c r="N390" s="81">
        <f t="shared" si="57"/>
        <v>0.99999999999999989</v>
      </c>
      <c r="O390" s="27">
        <f t="shared" si="58"/>
        <v>252.23</v>
      </c>
      <c r="P390" s="81">
        <f t="shared" si="59"/>
        <v>0.99999385485281278</v>
      </c>
      <c r="Q390" s="27">
        <f t="shared" si="60"/>
        <v>10.68</v>
      </c>
      <c r="R390" s="82">
        <f t="shared" si="61"/>
        <v>1.0000370891957819</v>
      </c>
    </row>
    <row r="391" spans="1:18" s="4" customFormat="1" ht="56.1" customHeight="1" x14ac:dyDescent="0.25">
      <c r="A391" s="176" t="s">
        <v>463</v>
      </c>
      <c r="B391" s="103" t="s">
        <v>1571</v>
      </c>
      <c r="C391" s="119" t="s">
        <v>1572</v>
      </c>
      <c r="D391" s="115" t="s">
        <v>387</v>
      </c>
      <c r="E391" s="177" t="s">
        <v>1514</v>
      </c>
      <c r="F391" s="170">
        <v>151.4359205687467</v>
      </c>
      <c r="G391" s="27">
        <v>50.495999999999995</v>
      </c>
      <c r="H391" s="27">
        <v>90.260316666666682</v>
      </c>
      <c r="I391" s="29">
        <v>10.679603902080002</v>
      </c>
      <c r="J391" s="76"/>
      <c r="K391" s="28">
        <f t="shared" si="54"/>
        <v>151.44</v>
      </c>
      <c r="L391" s="81">
        <f t="shared" si="71"/>
        <v>1.0000269383329792</v>
      </c>
      <c r="M391" s="27">
        <f t="shared" si="56"/>
        <v>50.5</v>
      </c>
      <c r="N391" s="81">
        <f t="shared" si="57"/>
        <v>1.000079214195184</v>
      </c>
      <c r="O391" s="27">
        <f t="shared" si="58"/>
        <v>90.26</v>
      </c>
      <c r="P391" s="81">
        <f t="shared" si="59"/>
        <v>0.9999964916291193</v>
      </c>
      <c r="Q391" s="27">
        <f t="shared" si="60"/>
        <v>10.68</v>
      </c>
      <c r="R391" s="82">
        <f t="shared" si="61"/>
        <v>1.0000370891957819</v>
      </c>
    </row>
    <row r="392" spans="1:18" s="4" customFormat="1" ht="56.1" customHeight="1" x14ac:dyDescent="0.25">
      <c r="A392" s="176" t="s">
        <v>464</v>
      </c>
      <c r="B392" s="103" t="s">
        <v>1573</v>
      </c>
      <c r="C392" s="119" t="s">
        <v>1572</v>
      </c>
      <c r="D392" s="115" t="s">
        <v>387</v>
      </c>
      <c r="E392" s="177" t="s">
        <v>1514</v>
      </c>
      <c r="F392" s="170">
        <v>302.75795390207998</v>
      </c>
      <c r="G392" s="27">
        <v>57.042000000000002</v>
      </c>
      <c r="H392" s="27">
        <v>235.03635000000003</v>
      </c>
      <c r="I392" s="29">
        <v>10.679603902080002</v>
      </c>
      <c r="J392" s="76"/>
      <c r="K392" s="28">
        <f t="shared" si="54"/>
        <v>302.76</v>
      </c>
      <c r="L392" s="81">
        <f t="shared" si="71"/>
        <v>1.00000675819708</v>
      </c>
      <c r="M392" s="27">
        <f t="shared" si="56"/>
        <v>57.04</v>
      </c>
      <c r="N392" s="81">
        <f t="shared" si="57"/>
        <v>0.99996493811577425</v>
      </c>
      <c r="O392" s="27">
        <f t="shared" si="58"/>
        <v>235.04</v>
      </c>
      <c r="P392" s="81">
        <f t="shared" si="59"/>
        <v>1.0000155295127753</v>
      </c>
      <c r="Q392" s="27">
        <f t="shared" si="60"/>
        <v>10.68</v>
      </c>
      <c r="R392" s="82">
        <f t="shared" si="61"/>
        <v>1.0000370891957819</v>
      </c>
    </row>
    <row r="393" spans="1:18" s="4" customFormat="1" ht="56.1" customHeight="1" x14ac:dyDescent="0.25">
      <c r="A393" s="176" t="s">
        <v>465</v>
      </c>
      <c r="B393" s="103" t="s">
        <v>1574</v>
      </c>
      <c r="C393" s="119" t="s">
        <v>1572</v>
      </c>
      <c r="D393" s="115" t="s">
        <v>387</v>
      </c>
      <c r="E393" s="177" t="s">
        <v>1514</v>
      </c>
      <c r="F393" s="170">
        <v>434.93665390207997</v>
      </c>
      <c r="G393" s="27">
        <v>63.384</v>
      </c>
      <c r="H393" s="27">
        <v>360.87304999999998</v>
      </c>
      <c r="I393" s="29">
        <v>10.679603902080002</v>
      </c>
      <c r="J393" s="76"/>
      <c r="K393" s="28">
        <f t="shared" ref="K393:K456" si="72">SUM(M393,O393,Q393)</f>
        <v>434.93</v>
      </c>
      <c r="L393" s="81">
        <f t="shared" si="71"/>
        <v>0.99998470144555474</v>
      </c>
      <c r="M393" s="27">
        <f t="shared" ref="M393:M456" si="73">ROUND(G393-(G393*$M$6*$F$6),2)</f>
        <v>63.38</v>
      </c>
      <c r="N393" s="81">
        <f t="shared" ref="N393:N456" si="74">M393/G393</f>
        <v>0.99993689259119023</v>
      </c>
      <c r="O393" s="27">
        <f t="shared" ref="O393:O456" si="75">ROUND(H393-(H393*$O$6*$F$6),2)</f>
        <v>360.87</v>
      </c>
      <c r="P393" s="81">
        <f t="shared" ref="P393:P456" si="76">O393/H393</f>
        <v>0.9999915482743863</v>
      </c>
      <c r="Q393" s="27">
        <f t="shared" ref="Q393:Q456" si="77">ROUND((I393-(I393*$Q$6*$F$6)),2)</f>
        <v>10.68</v>
      </c>
      <c r="R393" s="82">
        <f t="shared" ref="R393:R456" si="78">Q393/I393</f>
        <v>1.0000370891957819</v>
      </c>
    </row>
    <row r="394" spans="1:18" s="4" customFormat="1" ht="71.45" customHeight="1" x14ac:dyDescent="0.25">
      <c r="A394" s="176" t="s">
        <v>467</v>
      </c>
      <c r="B394" s="103" t="s">
        <v>1575</v>
      </c>
      <c r="C394" s="119" t="s">
        <v>1576</v>
      </c>
      <c r="D394" s="115" t="s">
        <v>387</v>
      </c>
      <c r="E394" s="177" t="s">
        <v>1514</v>
      </c>
      <c r="F394" s="170">
        <v>2350.3960665446402</v>
      </c>
      <c r="G394" s="27">
        <v>118.73928773888001</v>
      </c>
      <c r="H394" s="27">
        <v>2169.10275</v>
      </c>
      <c r="I394" s="29">
        <v>62.554028805759998</v>
      </c>
      <c r="J394" s="76"/>
      <c r="K394" s="28">
        <f t="shared" si="72"/>
        <v>2350.39</v>
      </c>
      <c r="L394" s="81">
        <f t="shared" si="71"/>
        <v>0.99999741892665384</v>
      </c>
      <c r="M394" s="27">
        <f t="shared" si="73"/>
        <v>118.74</v>
      </c>
      <c r="N394" s="81">
        <f t="shared" si="74"/>
        <v>1.0000059985294973</v>
      </c>
      <c r="O394" s="27">
        <f t="shared" si="75"/>
        <v>2169.1</v>
      </c>
      <c r="P394" s="81">
        <f t="shared" si="76"/>
        <v>0.99999873219468272</v>
      </c>
      <c r="Q394" s="27">
        <f t="shared" si="77"/>
        <v>62.55</v>
      </c>
      <c r="R394" s="82">
        <f t="shared" si="78"/>
        <v>0.99993559478363081</v>
      </c>
    </row>
    <row r="395" spans="1:18" s="4" customFormat="1" ht="76.5" customHeight="1" x14ac:dyDescent="0.25">
      <c r="A395" s="176" t="s">
        <v>469</v>
      </c>
      <c r="B395" s="103" t="s">
        <v>468</v>
      </c>
      <c r="C395" s="119" t="s">
        <v>1515</v>
      </c>
      <c r="D395" s="115" t="s">
        <v>387</v>
      </c>
      <c r="E395" s="177" t="s">
        <v>1514</v>
      </c>
      <c r="F395" s="170">
        <v>192.22731247126927</v>
      </c>
      <c r="G395" s="27">
        <v>76.580546436922603</v>
      </c>
      <c r="H395" s="27">
        <v>99.334916666666686</v>
      </c>
      <c r="I395" s="29">
        <v>16.311849367680001</v>
      </c>
      <c r="J395" s="76"/>
      <c r="K395" s="28">
        <f t="shared" si="72"/>
        <v>192.22</v>
      </c>
      <c r="L395" s="81">
        <f t="shared" si="71"/>
        <v>0.99996195924931131</v>
      </c>
      <c r="M395" s="27">
        <f t="shared" si="73"/>
        <v>76.58</v>
      </c>
      <c r="N395" s="81">
        <f t="shared" si="74"/>
        <v>0.99999286454657188</v>
      </c>
      <c r="O395" s="27">
        <f t="shared" si="75"/>
        <v>99.33</v>
      </c>
      <c r="P395" s="81">
        <f t="shared" si="76"/>
        <v>0.99995050414464848</v>
      </c>
      <c r="Q395" s="27">
        <f t="shared" si="77"/>
        <v>16.309999999999999</v>
      </c>
      <c r="R395" s="82">
        <f t="shared" si="78"/>
        <v>0.99988662427917796</v>
      </c>
    </row>
    <row r="396" spans="1:18" s="4" customFormat="1" ht="103.5" customHeight="1" x14ac:dyDescent="0.25">
      <c r="A396" s="176" t="s">
        <v>472</v>
      </c>
      <c r="B396" s="103" t="s">
        <v>470</v>
      </c>
      <c r="C396" s="119" t="s">
        <v>1344</v>
      </c>
      <c r="D396" s="115" t="s">
        <v>471</v>
      </c>
      <c r="E396" s="177" t="s">
        <v>1002</v>
      </c>
      <c r="F396" s="170">
        <v>219.92520941807999</v>
      </c>
      <c r="G396" s="27">
        <v>67.227709418079996</v>
      </c>
      <c r="H396" s="27">
        <v>152.69749999999999</v>
      </c>
      <c r="I396" s="29">
        <v>0</v>
      </c>
      <c r="J396" s="76"/>
      <c r="K396" s="28">
        <f t="shared" si="72"/>
        <v>219.93</v>
      </c>
      <c r="L396" s="81">
        <f t="shared" si="71"/>
        <v>1.0000217827775757</v>
      </c>
      <c r="M396" s="27">
        <f t="shared" si="73"/>
        <v>67.23</v>
      </c>
      <c r="N396" s="81">
        <f t="shared" si="74"/>
        <v>1.0000340719911451</v>
      </c>
      <c r="O396" s="27">
        <f t="shared" si="75"/>
        <v>152.69999999999999</v>
      </c>
      <c r="P396" s="81">
        <f t="shared" si="76"/>
        <v>1.0000163722392312</v>
      </c>
      <c r="Q396" s="27">
        <f t="shared" si="77"/>
        <v>0</v>
      </c>
      <c r="R396" s="82" t="e">
        <f t="shared" si="78"/>
        <v>#DIV/0!</v>
      </c>
    </row>
    <row r="397" spans="1:18" s="4" customFormat="1" ht="102.75" customHeight="1" x14ac:dyDescent="0.25">
      <c r="A397" s="176" t="s">
        <v>474</v>
      </c>
      <c r="B397" s="103" t="s">
        <v>473</v>
      </c>
      <c r="C397" s="119" t="s">
        <v>1345</v>
      </c>
      <c r="D397" s="115" t="s">
        <v>471</v>
      </c>
      <c r="E397" s="177" t="s">
        <v>1002</v>
      </c>
      <c r="F397" s="170">
        <v>469.55773970335997</v>
      </c>
      <c r="G397" s="27">
        <v>77.483089703360008</v>
      </c>
      <c r="H397" s="27">
        <v>392.07464999999996</v>
      </c>
      <c r="I397" s="29">
        <v>0</v>
      </c>
      <c r="J397" s="76"/>
      <c r="K397" s="28">
        <f t="shared" si="72"/>
        <v>469.55</v>
      </c>
      <c r="L397" s="81">
        <f t="shared" si="71"/>
        <v>0.9999835170359137</v>
      </c>
      <c r="M397" s="27">
        <f t="shared" si="73"/>
        <v>77.48</v>
      </c>
      <c r="N397" s="81">
        <f t="shared" si="74"/>
        <v>0.9999601241590671</v>
      </c>
      <c r="O397" s="27">
        <f t="shared" si="75"/>
        <v>392.07</v>
      </c>
      <c r="P397" s="81">
        <f t="shared" si="76"/>
        <v>0.99998814001364289</v>
      </c>
      <c r="Q397" s="27">
        <f t="shared" si="77"/>
        <v>0</v>
      </c>
      <c r="R397" s="82" t="e">
        <f t="shared" si="78"/>
        <v>#DIV/0!</v>
      </c>
    </row>
    <row r="398" spans="1:18" s="4" customFormat="1" ht="95.25" customHeight="1" x14ac:dyDescent="0.25">
      <c r="A398" s="176" t="s">
        <v>477</v>
      </c>
      <c r="B398" s="103" t="s">
        <v>475</v>
      </c>
      <c r="C398" s="119" t="s">
        <v>1577</v>
      </c>
      <c r="D398" s="115" t="s">
        <v>476</v>
      </c>
      <c r="E398" s="177" t="s">
        <v>1002</v>
      </c>
      <c r="F398" s="170">
        <v>735.05636943455988</v>
      </c>
      <c r="G398" s="27">
        <v>558.10136943455996</v>
      </c>
      <c r="H398" s="27">
        <v>176.95499999999998</v>
      </c>
      <c r="I398" s="29">
        <v>0</v>
      </c>
      <c r="J398" s="76"/>
      <c r="K398" s="28">
        <f t="shared" si="72"/>
        <v>735.06000000000006</v>
      </c>
      <c r="L398" s="81">
        <f t="shared" si="71"/>
        <v>1.0000049391660166</v>
      </c>
      <c r="M398" s="27">
        <f t="shared" si="73"/>
        <v>558.1</v>
      </c>
      <c r="N398" s="81">
        <f t="shared" si="74"/>
        <v>0.9999975462619608</v>
      </c>
      <c r="O398" s="27">
        <f t="shared" si="75"/>
        <v>176.96</v>
      </c>
      <c r="P398" s="81">
        <f t="shared" si="76"/>
        <v>1.0000282557712414</v>
      </c>
      <c r="Q398" s="27">
        <f t="shared" si="77"/>
        <v>0</v>
      </c>
      <c r="R398" s="82" t="e">
        <f t="shared" si="78"/>
        <v>#DIV/0!</v>
      </c>
    </row>
    <row r="399" spans="1:18" s="4" customFormat="1" ht="33" customHeight="1" x14ac:dyDescent="0.25">
      <c r="A399" s="210" t="s">
        <v>1728</v>
      </c>
      <c r="B399" s="102"/>
      <c r="C399" s="121"/>
      <c r="D399" s="84"/>
      <c r="E399" s="214"/>
      <c r="F399" s="170"/>
      <c r="G399" s="27"/>
      <c r="H399" s="27"/>
      <c r="I399" s="29"/>
      <c r="J399" s="76"/>
      <c r="K399" s="28"/>
      <c r="L399" s="81"/>
      <c r="M399" s="27"/>
      <c r="N399" s="81"/>
      <c r="O399" s="27"/>
      <c r="P399" s="81"/>
      <c r="Q399" s="27"/>
      <c r="R399" s="82"/>
    </row>
    <row r="400" spans="1:18" s="4" customFormat="1" ht="105" customHeight="1" x14ac:dyDescent="0.25">
      <c r="A400" s="176" t="s">
        <v>478</v>
      </c>
      <c r="B400" s="105" t="s">
        <v>479</v>
      </c>
      <c r="C400" s="123" t="s">
        <v>1578</v>
      </c>
      <c r="D400" s="14"/>
      <c r="E400" s="191"/>
      <c r="F400" s="170"/>
      <c r="G400" s="27"/>
      <c r="H400" s="27"/>
      <c r="I400" s="29"/>
      <c r="J400" s="76"/>
      <c r="K400" s="28"/>
      <c r="L400" s="81"/>
      <c r="M400" s="27"/>
      <c r="N400" s="81"/>
      <c r="O400" s="27"/>
      <c r="P400" s="81"/>
      <c r="Q400" s="27"/>
      <c r="R400" s="82"/>
    </row>
    <row r="401" spans="1:18" s="4" customFormat="1" ht="39" customHeight="1" x14ac:dyDescent="0.25">
      <c r="A401" s="176" t="s">
        <v>480</v>
      </c>
      <c r="B401" s="105" t="s">
        <v>481</v>
      </c>
      <c r="C401" s="123"/>
      <c r="D401" s="14" t="s">
        <v>112</v>
      </c>
      <c r="E401" s="191"/>
      <c r="F401" s="170">
        <v>18241.616894728759</v>
      </c>
      <c r="G401" s="27">
        <v>6322.7198487394244</v>
      </c>
      <c r="H401" s="27">
        <v>10320.869683333334</v>
      </c>
      <c r="I401" s="29">
        <v>1598.0273626560002</v>
      </c>
      <c r="J401" s="76"/>
      <c r="K401" s="28">
        <f t="shared" si="72"/>
        <v>18241.62</v>
      </c>
      <c r="L401" s="81">
        <f t="shared" ref="L401:L407" si="79">K401/F401</f>
        <v>1.0000001702300436</v>
      </c>
      <c r="M401" s="27">
        <f t="shared" si="73"/>
        <v>6322.72</v>
      </c>
      <c r="N401" s="81">
        <f t="shared" si="74"/>
        <v>1.00000002392334</v>
      </c>
      <c r="O401" s="27">
        <f t="shared" si="75"/>
        <v>10320.870000000001</v>
      </c>
      <c r="P401" s="81">
        <f t="shared" si="76"/>
        <v>1.0000000306821688</v>
      </c>
      <c r="Q401" s="27">
        <f t="shared" si="77"/>
        <v>1598.03</v>
      </c>
      <c r="R401" s="82">
        <f t="shared" si="78"/>
        <v>1.0000016503747442</v>
      </c>
    </row>
    <row r="402" spans="1:18" s="4" customFormat="1" ht="39" customHeight="1" x14ac:dyDescent="0.25">
      <c r="A402" s="176" t="s">
        <v>482</v>
      </c>
      <c r="B402" s="105" t="s">
        <v>483</v>
      </c>
      <c r="C402" s="123"/>
      <c r="D402" s="14" t="s">
        <v>112</v>
      </c>
      <c r="E402" s="191"/>
      <c r="F402" s="170">
        <v>24348.798854395383</v>
      </c>
      <c r="G402" s="27">
        <v>12092.406708406048</v>
      </c>
      <c r="H402" s="27">
        <v>10658.364783333334</v>
      </c>
      <c r="I402" s="29">
        <v>1598.0273626560002</v>
      </c>
      <c r="J402" s="76"/>
      <c r="K402" s="28">
        <f t="shared" si="72"/>
        <v>24348.799999999999</v>
      </c>
      <c r="L402" s="81">
        <f t="shared" si="79"/>
        <v>1.0000000470497383</v>
      </c>
      <c r="M402" s="27">
        <f t="shared" si="73"/>
        <v>12092.41</v>
      </c>
      <c r="N402" s="81">
        <f t="shared" si="74"/>
        <v>1.0000002722033778</v>
      </c>
      <c r="O402" s="27">
        <f t="shared" si="75"/>
        <v>10658.36</v>
      </c>
      <c r="P402" s="81">
        <f t="shared" si="76"/>
        <v>0.99999955121320849</v>
      </c>
      <c r="Q402" s="27">
        <f t="shared" si="77"/>
        <v>1598.03</v>
      </c>
      <c r="R402" s="82">
        <f t="shared" si="78"/>
        <v>1.0000016503747442</v>
      </c>
    </row>
    <row r="403" spans="1:18" s="4" customFormat="1" ht="39" customHeight="1" x14ac:dyDescent="0.25">
      <c r="A403" s="176" t="s">
        <v>484</v>
      </c>
      <c r="B403" s="105" t="s">
        <v>485</v>
      </c>
      <c r="C403" s="123"/>
      <c r="D403" s="14" t="s">
        <v>112</v>
      </c>
      <c r="E403" s="191"/>
      <c r="F403" s="170">
        <v>34721.059915694677</v>
      </c>
      <c r="G403" s="27">
        <v>12920.677969705344</v>
      </c>
      <c r="H403" s="27">
        <v>20202.354583333334</v>
      </c>
      <c r="I403" s="29">
        <v>1598.0273626560002</v>
      </c>
      <c r="J403" s="76"/>
      <c r="K403" s="28">
        <f t="shared" si="72"/>
        <v>34721.06</v>
      </c>
      <c r="L403" s="81">
        <f t="shared" si="79"/>
        <v>1.0000000024280744</v>
      </c>
      <c r="M403" s="27">
        <f t="shared" si="73"/>
        <v>12920.68</v>
      </c>
      <c r="N403" s="81">
        <f t="shared" si="74"/>
        <v>1.0000001571353037</v>
      </c>
      <c r="O403" s="27">
        <f t="shared" si="75"/>
        <v>20202.349999999999</v>
      </c>
      <c r="P403" s="81">
        <f t="shared" si="76"/>
        <v>0.9999997731287551</v>
      </c>
      <c r="Q403" s="27">
        <f t="shared" si="77"/>
        <v>1598.03</v>
      </c>
      <c r="R403" s="82">
        <f t="shared" si="78"/>
        <v>1.0000016503747442</v>
      </c>
    </row>
    <row r="404" spans="1:18" s="4" customFormat="1" ht="39" customHeight="1" x14ac:dyDescent="0.25">
      <c r="A404" s="176" t="s">
        <v>486</v>
      </c>
      <c r="B404" s="105" t="s">
        <v>487</v>
      </c>
      <c r="C404" s="123"/>
      <c r="D404" s="14" t="s">
        <v>112</v>
      </c>
      <c r="E404" s="191"/>
      <c r="F404" s="170">
        <v>41099.709095685255</v>
      </c>
      <c r="G404" s="27">
        <v>13810.78714969592</v>
      </c>
      <c r="H404" s="27">
        <v>25690.894583333335</v>
      </c>
      <c r="I404" s="29">
        <v>1598.0273626560002</v>
      </c>
      <c r="J404" s="76"/>
      <c r="K404" s="28">
        <f t="shared" si="72"/>
        <v>41099.71</v>
      </c>
      <c r="L404" s="81">
        <f t="shared" si="79"/>
        <v>1.0000000220029475</v>
      </c>
      <c r="M404" s="27">
        <f t="shared" si="73"/>
        <v>13810.79</v>
      </c>
      <c r="N404" s="81">
        <f t="shared" si="74"/>
        <v>1.0000002063824496</v>
      </c>
      <c r="O404" s="27">
        <f t="shared" si="75"/>
        <v>25690.89</v>
      </c>
      <c r="P404" s="81">
        <f t="shared" si="76"/>
        <v>0.99999982159697398</v>
      </c>
      <c r="Q404" s="27">
        <f t="shared" si="77"/>
        <v>1598.03</v>
      </c>
      <c r="R404" s="82">
        <f t="shared" si="78"/>
        <v>1.0000016503747442</v>
      </c>
    </row>
    <row r="405" spans="1:18" s="4" customFormat="1" ht="102.75" customHeight="1" x14ac:dyDescent="0.25">
      <c r="A405" s="176" t="s">
        <v>488</v>
      </c>
      <c r="B405" s="103" t="s">
        <v>1579</v>
      </c>
      <c r="C405" s="119" t="s">
        <v>1580</v>
      </c>
      <c r="D405" s="115" t="s">
        <v>112</v>
      </c>
      <c r="E405" s="177" t="s">
        <v>1003</v>
      </c>
      <c r="F405" s="170">
        <v>7721.9599459893334</v>
      </c>
      <c r="G405" s="27">
        <v>3940.788</v>
      </c>
      <c r="H405" s="27">
        <v>2183.1445833333337</v>
      </c>
      <c r="I405" s="29">
        <v>1598.0273626560002</v>
      </c>
      <c r="J405" s="76"/>
      <c r="K405" s="28">
        <f t="shared" si="72"/>
        <v>7721.96</v>
      </c>
      <c r="L405" s="81">
        <f t="shared" si="79"/>
        <v>1.0000000069944246</v>
      </c>
      <c r="M405" s="27">
        <f t="shared" si="73"/>
        <v>3940.79</v>
      </c>
      <c r="N405" s="81">
        <f t="shared" si="74"/>
        <v>1.0000005075127107</v>
      </c>
      <c r="O405" s="27">
        <f t="shared" si="75"/>
        <v>2183.14</v>
      </c>
      <c r="P405" s="81">
        <f t="shared" si="76"/>
        <v>0.99999790058186311</v>
      </c>
      <c r="Q405" s="27">
        <f t="shared" si="77"/>
        <v>1598.03</v>
      </c>
      <c r="R405" s="82">
        <f t="shared" si="78"/>
        <v>1.0000016503747442</v>
      </c>
    </row>
    <row r="406" spans="1:18" s="4" customFormat="1" ht="61.5" customHeight="1" x14ac:dyDescent="0.25">
      <c r="A406" s="176" t="s">
        <v>489</v>
      </c>
      <c r="B406" s="103" t="s">
        <v>490</v>
      </c>
      <c r="C406" s="119" t="s">
        <v>1729</v>
      </c>
      <c r="D406" s="115" t="s">
        <v>112</v>
      </c>
      <c r="E406" s="177" t="s">
        <v>1003</v>
      </c>
      <c r="F406" s="170">
        <v>582.03526102399996</v>
      </c>
      <c r="G406" s="27">
        <v>502.185261024</v>
      </c>
      <c r="H406" s="27">
        <v>79.850000000000009</v>
      </c>
      <c r="I406" s="29">
        <v>0</v>
      </c>
      <c r="J406" s="76"/>
      <c r="K406" s="28">
        <f t="shared" si="72"/>
        <v>582.04</v>
      </c>
      <c r="L406" s="81">
        <f t="shared" si="79"/>
        <v>1.0000081420771512</v>
      </c>
      <c r="M406" s="27">
        <f t="shared" si="73"/>
        <v>502.19</v>
      </c>
      <c r="N406" s="81">
        <f t="shared" si="74"/>
        <v>1.0000094367086567</v>
      </c>
      <c r="O406" s="27">
        <f t="shared" si="75"/>
        <v>79.849999999999994</v>
      </c>
      <c r="P406" s="81">
        <f t="shared" si="76"/>
        <v>0.99999999999999978</v>
      </c>
      <c r="Q406" s="27">
        <f t="shared" si="77"/>
        <v>0</v>
      </c>
      <c r="R406" s="82" t="e">
        <f t="shared" si="78"/>
        <v>#DIV/0!</v>
      </c>
    </row>
    <row r="407" spans="1:18" s="4" customFormat="1" ht="74.25" customHeight="1" x14ac:dyDescent="0.25">
      <c r="A407" s="176" t="s">
        <v>491</v>
      </c>
      <c r="B407" s="103" t="s">
        <v>492</v>
      </c>
      <c r="C407" s="119" t="s">
        <v>1730</v>
      </c>
      <c r="D407" s="115" t="s">
        <v>112</v>
      </c>
      <c r="E407" s="177" t="s">
        <v>1476</v>
      </c>
      <c r="F407" s="170">
        <v>3596.9512993283734</v>
      </c>
      <c r="G407" s="27">
        <v>877.91696466914573</v>
      </c>
      <c r="H407" s="27">
        <v>2429.5983333333334</v>
      </c>
      <c r="I407" s="29">
        <v>289.43600132589421</v>
      </c>
      <c r="J407" s="76"/>
      <c r="K407" s="28">
        <f t="shared" si="72"/>
        <v>3596.96</v>
      </c>
      <c r="L407" s="81">
        <f t="shared" si="79"/>
        <v>1.0000024189017038</v>
      </c>
      <c r="M407" s="27">
        <f t="shared" si="73"/>
        <v>877.92</v>
      </c>
      <c r="N407" s="81">
        <f t="shared" si="74"/>
        <v>1.0000034574236247</v>
      </c>
      <c r="O407" s="27">
        <f t="shared" si="75"/>
        <v>2429.6</v>
      </c>
      <c r="P407" s="81">
        <f t="shared" si="76"/>
        <v>1.0000006859844459</v>
      </c>
      <c r="Q407" s="27">
        <f t="shared" si="77"/>
        <v>289.44</v>
      </c>
      <c r="R407" s="82">
        <f t="shared" si="78"/>
        <v>1.000013815399907</v>
      </c>
    </row>
    <row r="408" spans="1:18" s="4" customFormat="1" ht="94.5" customHeight="1" x14ac:dyDescent="0.25">
      <c r="A408" s="176" t="s">
        <v>493</v>
      </c>
      <c r="B408" s="103" t="s">
        <v>494</v>
      </c>
      <c r="C408" s="119" t="s">
        <v>1731</v>
      </c>
      <c r="D408" s="115"/>
      <c r="E408" s="198"/>
      <c r="F408" s="170"/>
      <c r="G408" s="27"/>
      <c r="H408" s="27"/>
      <c r="I408" s="29"/>
      <c r="J408" s="76"/>
      <c r="K408" s="28"/>
      <c r="L408" s="81"/>
      <c r="M408" s="27"/>
      <c r="N408" s="81"/>
      <c r="O408" s="27"/>
      <c r="P408" s="81"/>
      <c r="Q408" s="27"/>
      <c r="R408" s="82"/>
    </row>
    <row r="409" spans="1:18" s="4" customFormat="1" ht="39" customHeight="1" x14ac:dyDescent="0.25">
      <c r="A409" s="176" t="s">
        <v>495</v>
      </c>
      <c r="B409" s="103" t="s">
        <v>1732</v>
      </c>
      <c r="C409" s="119"/>
      <c r="D409" s="115" t="s">
        <v>112</v>
      </c>
      <c r="E409" s="177" t="s">
        <v>1476</v>
      </c>
      <c r="F409" s="170">
        <v>15769.952338446665</v>
      </c>
      <c r="G409" s="27">
        <v>1292.4363389968823</v>
      </c>
      <c r="H409" s="27">
        <v>13775.873999999998</v>
      </c>
      <c r="I409" s="29">
        <v>701.64199944978475</v>
      </c>
      <c r="J409" s="76"/>
      <c r="K409" s="28">
        <f t="shared" si="72"/>
        <v>15769.95</v>
      </c>
      <c r="L409" s="81">
        <f t="shared" ref="L409:L418" si="80">K409/F409</f>
        <v>0.99999985171504557</v>
      </c>
      <c r="M409" s="27">
        <f t="shared" si="73"/>
        <v>1292.44</v>
      </c>
      <c r="N409" s="81">
        <f t="shared" si="74"/>
        <v>1.0000028326370958</v>
      </c>
      <c r="O409" s="27">
        <f t="shared" si="75"/>
        <v>13775.87</v>
      </c>
      <c r="P409" s="81">
        <f t="shared" si="76"/>
        <v>0.99999970963729801</v>
      </c>
      <c r="Q409" s="27">
        <f t="shared" si="77"/>
        <v>701.64</v>
      </c>
      <c r="R409" s="82">
        <f t="shared" si="78"/>
        <v>0.99999715032767944</v>
      </c>
    </row>
    <row r="410" spans="1:18" s="4" customFormat="1" ht="39" customHeight="1" x14ac:dyDescent="0.25">
      <c r="A410" s="176" t="s">
        <v>496</v>
      </c>
      <c r="B410" s="103" t="s">
        <v>1733</v>
      </c>
      <c r="C410" s="119"/>
      <c r="D410" s="115" t="s">
        <v>112</v>
      </c>
      <c r="E410" s="177" t="s">
        <v>1476</v>
      </c>
      <c r="F410" s="170">
        <v>19744.308644870267</v>
      </c>
      <c r="G410" s="27">
        <v>1357.579588841772</v>
      </c>
      <c r="H410" s="27">
        <v>17662.428</v>
      </c>
      <c r="I410" s="29">
        <v>724.30105602849721</v>
      </c>
      <c r="J410" s="76"/>
      <c r="K410" s="28">
        <f t="shared" si="72"/>
        <v>19744.310000000001</v>
      </c>
      <c r="L410" s="81">
        <f t="shared" si="80"/>
        <v>1.0000000686339421</v>
      </c>
      <c r="M410" s="27">
        <f t="shared" si="73"/>
        <v>1357.58</v>
      </c>
      <c r="N410" s="81">
        <f t="shared" si="74"/>
        <v>1.0000003028612328</v>
      </c>
      <c r="O410" s="27">
        <f t="shared" si="75"/>
        <v>17662.43</v>
      </c>
      <c r="P410" s="81">
        <f t="shared" si="76"/>
        <v>1.0000001132347149</v>
      </c>
      <c r="Q410" s="27">
        <f t="shared" si="77"/>
        <v>724.3</v>
      </c>
      <c r="R410" s="82">
        <f t="shared" si="78"/>
        <v>0.99999854200337213</v>
      </c>
    </row>
    <row r="411" spans="1:18" s="4" customFormat="1" ht="39" customHeight="1" x14ac:dyDescent="0.25">
      <c r="A411" s="176" t="s">
        <v>497</v>
      </c>
      <c r="B411" s="103" t="s">
        <v>1734</v>
      </c>
      <c r="C411" s="119"/>
      <c r="D411" s="115" t="s">
        <v>112</v>
      </c>
      <c r="E411" s="177" t="s">
        <v>1476</v>
      </c>
      <c r="F411" s="170">
        <v>33204.50884048493</v>
      </c>
      <c r="G411" s="27">
        <v>1430.2622882490707</v>
      </c>
      <c r="H411" s="27">
        <v>30953.496000000006</v>
      </c>
      <c r="I411" s="29">
        <v>820.75055223585002</v>
      </c>
      <c r="J411" s="76"/>
      <c r="K411" s="28">
        <f t="shared" si="72"/>
        <v>33204.509999999995</v>
      </c>
      <c r="L411" s="81">
        <f t="shared" si="80"/>
        <v>1.0000000349204101</v>
      </c>
      <c r="M411" s="27">
        <f t="shared" si="73"/>
        <v>1430.26</v>
      </c>
      <c r="N411" s="81">
        <f t="shared" si="74"/>
        <v>0.99999840011927221</v>
      </c>
      <c r="O411" s="27">
        <f t="shared" si="75"/>
        <v>30953.5</v>
      </c>
      <c r="P411" s="81">
        <f t="shared" si="76"/>
        <v>1.0000001292261138</v>
      </c>
      <c r="Q411" s="27">
        <f t="shared" si="77"/>
        <v>820.75</v>
      </c>
      <c r="R411" s="82">
        <f t="shared" si="78"/>
        <v>0.99999932715750417</v>
      </c>
    </row>
    <row r="412" spans="1:18" s="4" customFormat="1" ht="39" customHeight="1" x14ac:dyDescent="0.25">
      <c r="A412" s="176" t="s">
        <v>498</v>
      </c>
      <c r="B412" s="103" t="s">
        <v>1735</v>
      </c>
      <c r="C412" s="119"/>
      <c r="D412" s="115" t="s">
        <v>112</v>
      </c>
      <c r="E412" s="177" t="s">
        <v>1476</v>
      </c>
      <c r="F412" s="170">
        <v>43089.452761238048</v>
      </c>
      <c r="G412" s="27">
        <v>1595.5880016230681</v>
      </c>
      <c r="H412" s="27">
        <v>40453.728000000003</v>
      </c>
      <c r="I412" s="29">
        <v>1040.1367596149798</v>
      </c>
      <c r="J412" s="76"/>
      <c r="K412" s="28">
        <f t="shared" si="72"/>
        <v>43089.46</v>
      </c>
      <c r="L412" s="81">
        <f t="shared" si="80"/>
        <v>1.0000001679938242</v>
      </c>
      <c r="M412" s="27">
        <f t="shared" si="73"/>
        <v>1595.59</v>
      </c>
      <c r="N412" s="81">
        <f t="shared" si="74"/>
        <v>1.0000012524391821</v>
      </c>
      <c r="O412" s="27">
        <f t="shared" si="75"/>
        <v>40453.730000000003</v>
      </c>
      <c r="P412" s="81">
        <f t="shared" si="76"/>
        <v>1.0000000494392012</v>
      </c>
      <c r="Q412" s="27">
        <f t="shared" si="77"/>
        <v>1040.1400000000001</v>
      </c>
      <c r="R412" s="82">
        <f t="shared" si="78"/>
        <v>1.0000031153451605</v>
      </c>
    </row>
    <row r="413" spans="1:18" s="4" customFormat="1" ht="39" customHeight="1" x14ac:dyDescent="0.25">
      <c r="A413" s="176" t="s">
        <v>499</v>
      </c>
      <c r="B413" s="103" t="s">
        <v>1736</v>
      </c>
      <c r="C413" s="119"/>
      <c r="D413" s="115" t="s">
        <v>112</v>
      </c>
      <c r="E413" s="177" t="s">
        <v>1476</v>
      </c>
      <c r="F413" s="170">
        <v>54122.309799941679</v>
      </c>
      <c r="G413" s="27">
        <v>1747.6900635528318</v>
      </c>
      <c r="H413" s="27">
        <v>51256.84199999999</v>
      </c>
      <c r="I413" s="29">
        <v>1117.7777363888613</v>
      </c>
      <c r="J413" s="76"/>
      <c r="K413" s="28">
        <f t="shared" si="72"/>
        <v>54122.31</v>
      </c>
      <c r="L413" s="81">
        <f t="shared" si="80"/>
        <v>1.0000000036964114</v>
      </c>
      <c r="M413" s="27">
        <f t="shared" si="73"/>
        <v>1747.69</v>
      </c>
      <c r="N413" s="81">
        <f t="shared" si="74"/>
        <v>0.99999996363609711</v>
      </c>
      <c r="O413" s="27">
        <f t="shared" si="75"/>
        <v>51256.84</v>
      </c>
      <c r="P413" s="81">
        <f t="shared" si="76"/>
        <v>0.999999960980819</v>
      </c>
      <c r="Q413" s="27">
        <f t="shared" si="77"/>
        <v>1117.78</v>
      </c>
      <c r="R413" s="82">
        <f t="shared" si="78"/>
        <v>1.0000020250995032</v>
      </c>
    </row>
    <row r="414" spans="1:18" s="4" customFormat="1" ht="39" customHeight="1" x14ac:dyDescent="0.25">
      <c r="A414" s="176" t="s">
        <v>500</v>
      </c>
      <c r="B414" s="103" t="s">
        <v>1737</v>
      </c>
      <c r="C414" s="119"/>
      <c r="D414" s="115" t="s">
        <v>112</v>
      </c>
      <c r="E414" s="177" t="s">
        <v>1476</v>
      </c>
      <c r="F414" s="170">
        <v>67914.713993102254</v>
      </c>
      <c r="G414" s="27">
        <v>1991.7262088523084</v>
      </c>
      <c r="H414" s="27">
        <v>64670.34</v>
      </c>
      <c r="I414" s="29">
        <v>1252.6477842499507</v>
      </c>
      <c r="J414" s="76"/>
      <c r="K414" s="28">
        <f t="shared" si="72"/>
        <v>67914.719999999987</v>
      </c>
      <c r="L414" s="81">
        <f t="shared" si="80"/>
        <v>1.000000088447663</v>
      </c>
      <c r="M414" s="27">
        <f t="shared" si="73"/>
        <v>1991.73</v>
      </c>
      <c r="N414" s="81">
        <f t="shared" si="74"/>
        <v>1.0000019034482124</v>
      </c>
      <c r="O414" s="27">
        <f t="shared" si="75"/>
        <v>64670.34</v>
      </c>
      <c r="P414" s="81">
        <f t="shared" si="76"/>
        <v>1</v>
      </c>
      <c r="Q414" s="27">
        <f t="shared" si="77"/>
        <v>1252.6500000000001</v>
      </c>
      <c r="R414" s="82">
        <f t="shared" si="78"/>
        <v>1.0000017688532061</v>
      </c>
    </row>
    <row r="415" spans="1:18" s="4" customFormat="1" ht="63" customHeight="1" x14ac:dyDescent="0.25">
      <c r="A415" s="176" t="s">
        <v>501</v>
      </c>
      <c r="B415" s="103" t="s">
        <v>1738</v>
      </c>
      <c r="C415" s="123" t="s">
        <v>1346</v>
      </c>
      <c r="D415" s="14" t="s">
        <v>502</v>
      </c>
      <c r="E415" s="177" t="s">
        <v>1477</v>
      </c>
      <c r="F415" s="170">
        <v>8180.6938239999999</v>
      </c>
      <c r="G415" s="27">
        <v>5515.7805055999997</v>
      </c>
      <c r="H415" s="27">
        <v>1845</v>
      </c>
      <c r="I415" s="29">
        <v>819.91331839999998</v>
      </c>
      <c r="J415" s="76"/>
      <c r="K415" s="28">
        <f t="shared" si="72"/>
        <v>8180.69</v>
      </c>
      <c r="L415" s="81">
        <f t="shared" si="80"/>
        <v>0.99999953255798557</v>
      </c>
      <c r="M415" s="27">
        <f t="shared" si="73"/>
        <v>5515.78</v>
      </c>
      <c r="N415" s="81">
        <f t="shared" si="74"/>
        <v>0.99999990833572883</v>
      </c>
      <c r="O415" s="27">
        <f t="shared" si="75"/>
        <v>1845</v>
      </c>
      <c r="P415" s="81">
        <f t="shared" si="76"/>
        <v>1</v>
      </c>
      <c r="Q415" s="27">
        <f t="shared" si="77"/>
        <v>819.91</v>
      </c>
      <c r="R415" s="82">
        <f t="shared" si="78"/>
        <v>0.9999959527428991</v>
      </c>
    </row>
    <row r="416" spans="1:18" s="4" customFormat="1" ht="126" customHeight="1" x14ac:dyDescent="0.25">
      <c r="A416" s="176" t="s">
        <v>503</v>
      </c>
      <c r="B416" s="103" t="s">
        <v>1739</v>
      </c>
      <c r="C416" s="119" t="s">
        <v>1581</v>
      </c>
      <c r="D416" s="115" t="s">
        <v>104</v>
      </c>
      <c r="E416" s="177" t="s">
        <v>1740</v>
      </c>
      <c r="F416" s="170">
        <v>1738.1252206771198</v>
      </c>
      <c r="G416" s="27">
        <v>1109.1787371315199</v>
      </c>
      <c r="H416" s="27">
        <v>457.58459999999997</v>
      </c>
      <c r="I416" s="29">
        <v>171.36188354560002</v>
      </c>
      <c r="J416" s="76"/>
      <c r="K416" s="28">
        <f t="shared" si="72"/>
        <v>1738.12</v>
      </c>
      <c r="L416" s="81">
        <f t="shared" si="80"/>
        <v>0.99999699637456618</v>
      </c>
      <c r="M416" s="27">
        <f t="shared" si="73"/>
        <v>1109.18</v>
      </c>
      <c r="N416" s="81">
        <f t="shared" si="74"/>
        <v>1.0000011385617464</v>
      </c>
      <c r="O416" s="27">
        <f t="shared" si="75"/>
        <v>457.58</v>
      </c>
      <c r="P416" s="81">
        <f t="shared" si="76"/>
        <v>0.9999899472141327</v>
      </c>
      <c r="Q416" s="27">
        <f t="shared" si="77"/>
        <v>171.36</v>
      </c>
      <c r="R416" s="82">
        <f t="shared" si="78"/>
        <v>0.99998900837478533</v>
      </c>
    </row>
    <row r="417" spans="1:18" s="4" customFormat="1" ht="75" customHeight="1" x14ac:dyDescent="0.25">
      <c r="A417" s="176" t="s">
        <v>504</v>
      </c>
      <c r="B417" s="105" t="s">
        <v>505</v>
      </c>
      <c r="C417" s="123" t="s">
        <v>1582</v>
      </c>
      <c r="D417" s="14" t="s">
        <v>104</v>
      </c>
      <c r="E417" s="177" t="s">
        <v>1004</v>
      </c>
      <c r="F417" s="170">
        <v>505.38035711999999</v>
      </c>
      <c r="G417" s="27">
        <v>357.78035712000002</v>
      </c>
      <c r="H417" s="27">
        <v>147.6</v>
      </c>
      <c r="I417" s="29">
        <v>0</v>
      </c>
      <c r="J417" s="76"/>
      <c r="K417" s="28">
        <f t="shared" si="72"/>
        <v>505.38</v>
      </c>
      <c r="L417" s="81">
        <f t="shared" si="80"/>
        <v>0.99999929336390903</v>
      </c>
      <c r="M417" s="27">
        <f t="shared" si="73"/>
        <v>357.78</v>
      </c>
      <c r="N417" s="81">
        <f t="shared" si="74"/>
        <v>0.99999900184570523</v>
      </c>
      <c r="O417" s="27">
        <f t="shared" si="75"/>
        <v>147.6</v>
      </c>
      <c r="P417" s="81">
        <f t="shared" si="76"/>
        <v>1</v>
      </c>
      <c r="Q417" s="27">
        <f t="shared" si="77"/>
        <v>0</v>
      </c>
      <c r="R417" s="82" t="e">
        <f t="shared" si="78"/>
        <v>#DIV/0!</v>
      </c>
    </row>
    <row r="418" spans="1:18" s="4" customFormat="1" ht="78.599999999999994" customHeight="1" x14ac:dyDescent="0.25">
      <c r="A418" s="176" t="s">
        <v>506</v>
      </c>
      <c r="B418" s="103" t="s">
        <v>507</v>
      </c>
      <c r="C418" s="123" t="s">
        <v>1516</v>
      </c>
      <c r="D418" s="115" t="s">
        <v>476</v>
      </c>
      <c r="E418" s="178" t="s">
        <v>1741</v>
      </c>
      <c r="F418" s="170">
        <v>575.57914951679993</v>
      </c>
      <c r="G418" s="27">
        <v>575.57914951679993</v>
      </c>
      <c r="H418" s="27">
        <v>0</v>
      </c>
      <c r="I418" s="29">
        <v>0</v>
      </c>
      <c r="J418" s="76"/>
      <c r="K418" s="28">
        <f t="shared" si="72"/>
        <v>575.58000000000004</v>
      </c>
      <c r="L418" s="81">
        <f t="shared" si="80"/>
        <v>1.0000014776129413</v>
      </c>
      <c r="M418" s="27">
        <f t="shared" si="73"/>
        <v>575.58000000000004</v>
      </c>
      <c r="N418" s="81">
        <f t="shared" si="74"/>
        <v>1.0000014776129413</v>
      </c>
      <c r="O418" s="27">
        <f t="shared" si="75"/>
        <v>0</v>
      </c>
      <c r="P418" s="81" t="e">
        <f t="shared" si="76"/>
        <v>#DIV/0!</v>
      </c>
      <c r="Q418" s="27">
        <f t="shared" si="77"/>
        <v>0</v>
      </c>
      <c r="R418" s="82" t="e">
        <f t="shared" si="78"/>
        <v>#DIV/0!</v>
      </c>
    </row>
    <row r="419" spans="1:18" s="4" customFormat="1" ht="96" customHeight="1" x14ac:dyDescent="0.25">
      <c r="A419" s="176" t="s">
        <v>508</v>
      </c>
      <c r="B419" s="103" t="s">
        <v>1478</v>
      </c>
      <c r="C419" s="119" t="s">
        <v>1347</v>
      </c>
      <c r="D419" s="115"/>
      <c r="E419" s="198"/>
      <c r="F419" s="170"/>
      <c r="G419" s="27"/>
      <c r="H419" s="27"/>
      <c r="I419" s="29"/>
      <c r="J419" s="76"/>
      <c r="K419" s="28"/>
      <c r="L419" s="81"/>
      <c r="M419" s="27"/>
      <c r="N419" s="81"/>
      <c r="O419" s="27"/>
      <c r="P419" s="81"/>
      <c r="Q419" s="27"/>
      <c r="R419" s="82"/>
    </row>
    <row r="420" spans="1:18" s="4" customFormat="1" ht="39" customHeight="1" x14ac:dyDescent="0.25">
      <c r="A420" s="176" t="s">
        <v>509</v>
      </c>
      <c r="B420" s="103" t="s">
        <v>510</v>
      </c>
      <c r="C420" s="119"/>
      <c r="D420" s="115" t="s">
        <v>112</v>
      </c>
      <c r="E420" s="178"/>
      <c r="F420" s="170">
        <v>88940.869360506244</v>
      </c>
      <c r="G420" s="27">
        <v>45838.14367629429</v>
      </c>
      <c r="H420" s="27">
        <v>28497.665646733552</v>
      </c>
      <c r="I420" s="29">
        <v>14605.060037478401</v>
      </c>
      <c r="J420" s="76"/>
      <c r="K420" s="28">
        <f t="shared" si="72"/>
        <v>88940.87</v>
      </c>
      <c r="L420" s="81">
        <f t="shared" ref="L420:L429" si="81">K420/F420</f>
        <v>1.0000000071901001</v>
      </c>
      <c r="M420" s="27">
        <f t="shared" si="73"/>
        <v>45838.14</v>
      </c>
      <c r="N420" s="81">
        <f t="shared" si="74"/>
        <v>0.99999991979836012</v>
      </c>
      <c r="O420" s="27">
        <f t="shared" si="75"/>
        <v>28497.67</v>
      </c>
      <c r="P420" s="81">
        <f t="shared" si="76"/>
        <v>1.000000152758703</v>
      </c>
      <c r="Q420" s="27">
        <f t="shared" si="77"/>
        <v>14605.06</v>
      </c>
      <c r="R420" s="82">
        <f t="shared" si="78"/>
        <v>0.99999999743387558</v>
      </c>
    </row>
    <row r="421" spans="1:18" s="4" customFormat="1" ht="39" customHeight="1" x14ac:dyDescent="0.25">
      <c r="A421" s="176" t="s">
        <v>511</v>
      </c>
      <c r="B421" s="103" t="s">
        <v>512</v>
      </c>
      <c r="C421" s="119"/>
      <c r="D421" s="115" t="s">
        <v>112</v>
      </c>
      <c r="E421" s="178"/>
      <c r="F421" s="170">
        <v>205744.77947617962</v>
      </c>
      <c r="G421" s="27">
        <v>110379.76943254351</v>
      </c>
      <c r="H421" s="27">
        <v>65922.966305933718</v>
      </c>
      <c r="I421" s="29">
        <v>29442.043737702399</v>
      </c>
      <c r="J421" s="76"/>
      <c r="K421" s="28">
        <f t="shared" si="72"/>
        <v>205744.78</v>
      </c>
      <c r="L421" s="81">
        <f t="shared" si="81"/>
        <v>1.0000000025459717</v>
      </c>
      <c r="M421" s="27">
        <f t="shared" si="73"/>
        <v>110379.77</v>
      </c>
      <c r="N421" s="81">
        <f t="shared" si="74"/>
        <v>1.0000000051409466</v>
      </c>
      <c r="O421" s="27">
        <f t="shared" si="75"/>
        <v>65922.97</v>
      </c>
      <c r="P421" s="81">
        <f t="shared" si="76"/>
        <v>1.0000000560361053</v>
      </c>
      <c r="Q421" s="27">
        <f t="shared" si="77"/>
        <v>29442.04</v>
      </c>
      <c r="R421" s="82">
        <f t="shared" si="78"/>
        <v>0.9999998730488131</v>
      </c>
    </row>
    <row r="422" spans="1:18" s="4" customFormat="1" ht="39" customHeight="1" x14ac:dyDescent="0.25">
      <c r="A422" s="176" t="s">
        <v>513</v>
      </c>
      <c r="B422" s="103" t="s">
        <v>1036</v>
      </c>
      <c r="C422" s="119"/>
      <c r="D422" s="115" t="s">
        <v>112</v>
      </c>
      <c r="E422" s="178"/>
      <c r="F422" s="170">
        <v>311651.70824292389</v>
      </c>
      <c r="G422" s="27">
        <v>163569.38027491016</v>
      </c>
      <c r="H422" s="27">
        <v>99856.750261133726</v>
      </c>
      <c r="I422" s="29">
        <v>48225.577706880002</v>
      </c>
      <c r="J422" s="76"/>
      <c r="K422" s="28">
        <f t="shared" si="72"/>
        <v>311651.71000000002</v>
      </c>
      <c r="L422" s="81">
        <f t="shared" si="81"/>
        <v>1.0000000056379481</v>
      </c>
      <c r="M422" s="27">
        <f t="shared" si="73"/>
        <v>163569.38</v>
      </c>
      <c r="N422" s="81">
        <f t="shared" si="74"/>
        <v>0.99999999831930553</v>
      </c>
      <c r="O422" s="27">
        <f t="shared" si="75"/>
        <v>99856.75</v>
      </c>
      <c r="P422" s="81">
        <f t="shared" si="76"/>
        <v>0.99999999738491663</v>
      </c>
      <c r="Q422" s="27">
        <f t="shared" si="77"/>
        <v>48225.58</v>
      </c>
      <c r="R422" s="82">
        <f t="shared" si="78"/>
        <v>1.0000000475498709</v>
      </c>
    </row>
    <row r="423" spans="1:18" s="4" customFormat="1" ht="72" customHeight="1" x14ac:dyDescent="0.25">
      <c r="A423" s="182" t="s">
        <v>514</v>
      </c>
      <c r="B423" s="103" t="s">
        <v>515</v>
      </c>
      <c r="C423" s="119" t="s">
        <v>1348</v>
      </c>
      <c r="D423" s="115" t="s">
        <v>112</v>
      </c>
      <c r="E423" s="214" t="s">
        <v>1005</v>
      </c>
      <c r="F423" s="170">
        <v>2140.9452787217779</v>
      </c>
      <c r="G423" s="27">
        <v>572.73804703175063</v>
      </c>
      <c r="H423" s="27">
        <v>1467.9989166666669</v>
      </c>
      <c r="I423" s="29">
        <v>100.20831502336</v>
      </c>
      <c r="J423" s="76"/>
      <c r="K423" s="28">
        <f t="shared" si="72"/>
        <v>2140.9499999999998</v>
      </c>
      <c r="L423" s="81">
        <f t="shared" si="81"/>
        <v>1.0000022052306843</v>
      </c>
      <c r="M423" s="27">
        <f t="shared" si="73"/>
        <v>572.74</v>
      </c>
      <c r="N423" s="81">
        <f t="shared" si="74"/>
        <v>1.0000034098804147</v>
      </c>
      <c r="O423" s="27">
        <f>ROUND(H423-(H423*$O$6*$F$6),2)</f>
        <v>1468</v>
      </c>
      <c r="P423" s="81">
        <f t="shared" si="76"/>
        <v>1.0000007379660303</v>
      </c>
      <c r="Q423" s="27">
        <f t="shared" si="77"/>
        <v>100.21</v>
      </c>
      <c r="R423" s="82">
        <f t="shared" si="78"/>
        <v>1.0000168147387729</v>
      </c>
    </row>
    <row r="424" spans="1:18" s="4" customFormat="1" ht="72" customHeight="1" x14ac:dyDescent="0.25">
      <c r="A424" s="176" t="s">
        <v>516</v>
      </c>
      <c r="B424" s="103" t="s">
        <v>517</v>
      </c>
      <c r="C424" s="119" t="s">
        <v>1349</v>
      </c>
      <c r="D424" s="115" t="s">
        <v>112</v>
      </c>
      <c r="E424" s="214" t="s">
        <v>1742</v>
      </c>
      <c r="F424" s="170">
        <v>533.79361731200015</v>
      </c>
      <c r="G424" s="27">
        <v>121.6426914102809</v>
      </c>
      <c r="H424" s="27">
        <v>366.01050000000004</v>
      </c>
      <c r="I424" s="29">
        <v>46.140425901719205</v>
      </c>
      <c r="J424" s="76"/>
      <c r="K424" s="28">
        <f t="shared" si="72"/>
        <v>533.79</v>
      </c>
      <c r="L424" s="81">
        <f t="shared" si="81"/>
        <v>0.99999322338843544</v>
      </c>
      <c r="M424" s="27">
        <f t="shared" si="73"/>
        <v>121.64</v>
      </c>
      <c r="N424" s="81">
        <f t="shared" si="74"/>
        <v>0.99997787445961861</v>
      </c>
      <c r="O424" s="27">
        <f t="shared" si="75"/>
        <v>366.01</v>
      </c>
      <c r="P424" s="81">
        <f t="shared" si="76"/>
        <v>0.99999863391897215</v>
      </c>
      <c r="Q424" s="27">
        <f t="shared" si="77"/>
        <v>46.14</v>
      </c>
      <c r="R424" s="82">
        <f t="shared" si="78"/>
        <v>0.9999907694454292</v>
      </c>
    </row>
    <row r="425" spans="1:18" s="4" customFormat="1" ht="56.1" customHeight="1" x14ac:dyDescent="0.25">
      <c r="A425" s="182" t="s">
        <v>518</v>
      </c>
      <c r="B425" s="103" t="s">
        <v>519</v>
      </c>
      <c r="C425" s="119" t="s">
        <v>1350</v>
      </c>
      <c r="D425" s="115" t="s">
        <v>112</v>
      </c>
      <c r="E425" s="214" t="s">
        <v>1005</v>
      </c>
      <c r="F425" s="170">
        <v>3505.5101358097781</v>
      </c>
      <c r="G425" s="27">
        <v>906.13100252615163</v>
      </c>
      <c r="H425" s="27">
        <v>2403.6509166666669</v>
      </c>
      <c r="I425" s="29">
        <v>195.72821661696003</v>
      </c>
      <c r="J425" s="76"/>
      <c r="K425" s="28">
        <f t="shared" si="72"/>
        <v>3505.51</v>
      </c>
      <c r="L425" s="81">
        <f t="shared" si="81"/>
        <v>0.99999996125819846</v>
      </c>
      <c r="M425" s="27">
        <f t="shared" si="73"/>
        <v>906.13</v>
      </c>
      <c r="N425" s="81">
        <f t="shared" si="74"/>
        <v>0.99999889361897032</v>
      </c>
      <c r="O425" s="27">
        <f t="shared" si="75"/>
        <v>2403.65</v>
      </c>
      <c r="P425" s="81">
        <f t="shared" si="76"/>
        <v>0.99999961863569264</v>
      </c>
      <c r="Q425" s="27">
        <f t="shared" si="77"/>
        <v>195.73</v>
      </c>
      <c r="R425" s="82">
        <f t="shared" si="78"/>
        <v>1.00000911152756</v>
      </c>
    </row>
    <row r="426" spans="1:18" s="4" customFormat="1" ht="72" customHeight="1" x14ac:dyDescent="0.25">
      <c r="A426" s="182" t="s">
        <v>520</v>
      </c>
      <c r="B426" s="103" t="s">
        <v>521</v>
      </c>
      <c r="C426" s="119" t="s">
        <v>1351</v>
      </c>
      <c r="D426" s="115" t="s">
        <v>522</v>
      </c>
      <c r="E426" s="198"/>
      <c r="F426" s="170">
        <v>1957.6295368800002</v>
      </c>
      <c r="G426" s="27">
        <v>1724.19986573664</v>
      </c>
      <c r="H426" s="27">
        <v>0</v>
      </c>
      <c r="I426" s="29">
        <v>233.42967114336</v>
      </c>
      <c r="J426" s="76"/>
      <c r="K426" s="28">
        <f t="shared" si="72"/>
        <v>1957.63</v>
      </c>
      <c r="L426" s="81">
        <f t="shared" si="81"/>
        <v>1.000000236571829</v>
      </c>
      <c r="M426" s="27">
        <f t="shared" si="73"/>
        <v>1724.2</v>
      </c>
      <c r="N426" s="81">
        <f t="shared" si="74"/>
        <v>1.0000000778699516</v>
      </c>
      <c r="O426" s="27">
        <f t="shared" si="75"/>
        <v>0</v>
      </c>
      <c r="P426" s="81" t="e">
        <f t="shared" si="76"/>
        <v>#DIV/0!</v>
      </c>
      <c r="Q426" s="27">
        <f t="shared" si="77"/>
        <v>233.43</v>
      </c>
      <c r="R426" s="82">
        <f t="shared" si="78"/>
        <v>1.0000014088039382</v>
      </c>
    </row>
    <row r="427" spans="1:18" s="4" customFormat="1" ht="72" customHeight="1" x14ac:dyDescent="0.25">
      <c r="A427" s="182" t="s">
        <v>523</v>
      </c>
      <c r="B427" s="103" t="s">
        <v>524</v>
      </c>
      <c r="C427" s="119" t="s">
        <v>1352</v>
      </c>
      <c r="D427" s="115" t="s">
        <v>522</v>
      </c>
      <c r="E427" s="198"/>
      <c r="F427" s="170">
        <v>2989.5553891200002</v>
      </c>
      <c r="G427" s="27">
        <v>2633.0810700614402</v>
      </c>
      <c r="H427" s="27">
        <v>0</v>
      </c>
      <c r="I427" s="29">
        <v>356.47431905856001</v>
      </c>
      <c r="J427" s="76"/>
      <c r="K427" s="28">
        <f t="shared" si="72"/>
        <v>2989.55</v>
      </c>
      <c r="L427" s="81">
        <f t="shared" si="81"/>
        <v>0.99999819735067641</v>
      </c>
      <c r="M427" s="27">
        <f t="shared" si="73"/>
        <v>2633.08</v>
      </c>
      <c r="N427" s="81">
        <f t="shared" si="74"/>
        <v>0.99999959360862356</v>
      </c>
      <c r="O427" s="27">
        <f t="shared" si="75"/>
        <v>0</v>
      </c>
      <c r="P427" s="81" t="e">
        <f t="shared" si="76"/>
        <v>#DIV/0!</v>
      </c>
      <c r="Q427" s="27">
        <f t="shared" si="77"/>
        <v>356.47</v>
      </c>
      <c r="R427" s="82">
        <f t="shared" si="78"/>
        <v>0.99998788395592875</v>
      </c>
    </row>
    <row r="428" spans="1:18" s="4" customFormat="1" ht="72" customHeight="1" x14ac:dyDescent="0.25">
      <c r="A428" s="182" t="s">
        <v>525</v>
      </c>
      <c r="B428" s="103" t="s">
        <v>1743</v>
      </c>
      <c r="C428" s="119" t="s">
        <v>1353</v>
      </c>
      <c r="D428" s="115" t="s">
        <v>112</v>
      </c>
      <c r="E428" s="198"/>
      <c r="F428" s="170">
        <v>233.22387755904001</v>
      </c>
      <c r="G428" s="27">
        <v>211.74832125984</v>
      </c>
      <c r="H428" s="27">
        <v>0</v>
      </c>
      <c r="I428" s="29">
        <v>21.475556299200001</v>
      </c>
      <c r="J428" s="76"/>
      <c r="K428" s="28">
        <f t="shared" si="72"/>
        <v>233.23</v>
      </c>
      <c r="L428" s="81">
        <f t="shared" si="81"/>
        <v>1.0000262513470921</v>
      </c>
      <c r="M428" s="27">
        <f t="shared" si="73"/>
        <v>211.75</v>
      </c>
      <c r="N428" s="81">
        <f t="shared" si="74"/>
        <v>1.0000079279974925</v>
      </c>
      <c r="O428" s="27">
        <f t="shared" si="75"/>
        <v>0</v>
      </c>
      <c r="P428" s="81" t="e">
        <f t="shared" si="76"/>
        <v>#DIV/0!</v>
      </c>
      <c r="Q428" s="27">
        <f t="shared" si="77"/>
        <v>21.48</v>
      </c>
      <c r="R428" s="82">
        <f t="shared" si="78"/>
        <v>1.0002069190077356</v>
      </c>
    </row>
    <row r="429" spans="1:18" s="4" customFormat="1" ht="39" customHeight="1" x14ac:dyDescent="0.25">
      <c r="A429" s="182" t="s">
        <v>1088</v>
      </c>
      <c r="B429" s="105" t="s">
        <v>1089</v>
      </c>
      <c r="C429" s="119" t="s">
        <v>1103</v>
      </c>
      <c r="D429" s="115" t="s">
        <v>112</v>
      </c>
      <c r="E429" s="214" t="s">
        <v>1479</v>
      </c>
      <c r="F429" s="170">
        <v>778.18515200000002</v>
      </c>
      <c r="G429" s="27">
        <v>449.18515200000002</v>
      </c>
      <c r="H429" s="27">
        <v>329</v>
      </c>
      <c r="I429" s="29">
        <v>0</v>
      </c>
      <c r="J429" s="76"/>
      <c r="K429" s="28">
        <f t="shared" si="72"/>
        <v>778.19</v>
      </c>
      <c r="L429" s="81">
        <f t="shared" si="81"/>
        <v>1.0000062298798527</v>
      </c>
      <c r="M429" s="27">
        <f t="shared" si="73"/>
        <v>449.19</v>
      </c>
      <c r="N429" s="81">
        <f t="shared" si="74"/>
        <v>1.0000107928767867</v>
      </c>
      <c r="O429" s="27">
        <f t="shared" si="75"/>
        <v>329</v>
      </c>
      <c r="P429" s="81">
        <f t="shared" si="76"/>
        <v>1</v>
      </c>
      <c r="Q429" s="27">
        <f t="shared" si="77"/>
        <v>0</v>
      </c>
      <c r="R429" s="82" t="e">
        <f t="shared" si="78"/>
        <v>#DIV/0!</v>
      </c>
    </row>
    <row r="430" spans="1:18" s="4" customFormat="1" ht="33" customHeight="1" x14ac:dyDescent="0.25">
      <c r="A430" s="210" t="s">
        <v>526</v>
      </c>
      <c r="B430" s="102"/>
      <c r="C430" s="121"/>
      <c r="D430" s="84"/>
      <c r="E430" s="214"/>
      <c r="F430" s="170"/>
      <c r="G430" s="27"/>
      <c r="H430" s="27"/>
      <c r="I430" s="29"/>
      <c r="J430" s="76"/>
      <c r="K430" s="28"/>
      <c r="L430" s="81"/>
      <c r="M430" s="27"/>
      <c r="N430" s="81"/>
      <c r="O430" s="27"/>
      <c r="P430" s="81"/>
      <c r="Q430" s="27"/>
      <c r="R430" s="82"/>
    </row>
    <row r="431" spans="1:18" s="4" customFormat="1" ht="89.25" customHeight="1" x14ac:dyDescent="0.25">
      <c r="A431" s="189" t="s">
        <v>527</v>
      </c>
      <c r="B431" s="103" t="s">
        <v>1354</v>
      </c>
      <c r="C431" s="119" t="s">
        <v>1355</v>
      </c>
      <c r="D431" s="14" t="s">
        <v>476</v>
      </c>
      <c r="E431" s="234" t="s">
        <v>1006</v>
      </c>
      <c r="F431" s="170">
        <v>986.98485472149002</v>
      </c>
      <c r="G431" s="27">
        <v>261.42176335511255</v>
      </c>
      <c r="H431" s="27">
        <v>656.72701249719341</v>
      </c>
      <c r="I431" s="29">
        <v>68.836078869184007</v>
      </c>
      <c r="J431" s="76"/>
      <c r="K431" s="28">
        <f t="shared" si="72"/>
        <v>986.99000000000012</v>
      </c>
      <c r="L431" s="81">
        <f t="shared" ref="L431:L456" si="82">K431/F431</f>
        <v>1.0000052131281301</v>
      </c>
      <c r="M431" s="27">
        <f t="shared" si="73"/>
        <v>261.42</v>
      </c>
      <c r="N431" s="81">
        <f t="shared" si="74"/>
        <v>0.99999325475014056</v>
      </c>
      <c r="O431" s="27">
        <f t="shared" si="75"/>
        <v>656.73</v>
      </c>
      <c r="P431" s="81">
        <f t="shared" si="76"/>
        <v>1.0000045490786122</v>
      </c>
      <c r="Q431" s="27">
        <f t="shared" si="77"/>
        <v>68.84</v>
      </c>
      <c r="R431" s="82">
        <f t="shared" si="78"/>
        <v>1.0000569633087824</v>
      </c>
    </row>
    <row r="432" spans="1:18" s="4" customFormat="1" ht="88.5" customHeight="1" x14ac:dyDescent="0.25">
      <c r="A432" s="189" t="s">
        <v>528</v>
      </c>
      <c r="B432" s="103" t="s">
        <v>980</v>
      </c>
      <c r="C432" s="119" t="s">
        <v>1356</v>
      </c>
      <c r="D432" s="14" t="s">
        <v>476</v>
      </c>
      <c r="E432" s="234" t="s">
        <v>1007</v>
      </c>
      <c r="F432" s="170">
        <v>1788.4289196934074</v>
      </c>
      <c r="G432" s="27">
        <v>359.71811931455096</v>
      </c>
      <c r="H432" s="27">
        <v>1304.2920289866004</v>
      </c>
      <c r="I432" s="29">
        <v>124.41877139225601</v>
      </c>
      <c r="J432" s="76"/>
      <c r="K432" s="28">
        <f t="shared" si="72"/>
        <v>1788.43</v>
      </c>
      <c r="L432" s="81">
        <f t="shared" si="82"/>
        <v>1.0000006040534128</v>
      </c>
      <c r="M432" s="27">
        <f t="shared" si="73"/>
        <v>359.72</v>
      </c>
      <c r="N432" s="81">
        <f t="shared" si="74"/>
        <v>1.0000052282199536</v>
      </c>
      <c r="O432" s="27">
        <f t="shared" si="75"/>
        <v>1304.29</v>
      </c>
      <c r="P432" s="81">
        <f t="shared" si="76"/>
        <v>0.99999844437706031</v>
      </c>
      <c r="Q432" s="27">
        <f t="shared" si="77"/>
        <v>124.42</v>
      </c>
      <c r="R432" s="82">
        <f t="shared" si="78"/>
        <v>1.0000098747779795</v>
      </c>
    </row>
    <row r="433" spans="1:18" s="4" customFormat="1" ht="79.5" customHeight="1" x14ac:dyDescent="0.25">
      <c r="A433" s="189" t="s">
        <v>529</v>
      </c>
      <c r="B433" s="103" t="s">
        <v>981</v>
      </c>
      <c r="C433" s="119" t="s">
        <v>1357</v>
      </c>
      <c r="D433" s="14" t="s">
        <v>476</v>
      </c>
      <c r="E433" s="234" t="s">
        <v>1007</v>
      </c>
      <c r="F433" s="170">
        <v>1967.2718116627486</v>
      </c>
      <c r="G433" s="27">
        <v>382.9194662454679</v>
      </c>
      <c r="H433" s="27">
        <v>1434.7212318852605</v>
      </c>
      <c r="I433" s="29">
        <v>149.63111353202012</v>
      </c>
      <c r="J433" s="76"/>
      <c r="K433" s="28">
        <f t="shared" si="72"/>
        <v>1967.27</v>
      </c>
      <c r="L433" s="81">
        <f t="shared" si="82"/>
        <v>0.99999907909891361</v>
      </c>
      <c r="M433" s="27">
        <f t="shared" si="73"/>
        <v>382.92</v>
      </c>
      <c r="N433" s="81">
        <f t="shared" si="74"/>
        <v>1.0000013939080648</v>
      </c>
      <c r="O433" s="27">
        <f t="shared" si="75"/>
        <v>1434.72</v>
      </c>
      <c r="P433" s="81">
        <f t="shared" si="76"/>
        <v>0.99999914137657331</v>
      </c>
      <c r="Q433" s="27">
        <f t="shared" si="77"/>
        <v>149.63</v>
      </c>
      <c r="R433" s="82">
        <f t="shared" si="78"/>
        <v>0.99999255815188537</v>
      </c>
    </row>
    <row r="434" spans="1:18" s="4" customFormat="1" ht="93" customHeight="1" x14ac:dyDescent="0.25">
      <c r="A434" s="189" t="s">
        <v>530</v>
      </c>
      <c r="B434" s="103" t="s">
        <v>531</v>
      </c>
      <c r="C434" s="119" t="s">
        <v>1358</v>
      </c>
      <c r="D434" s="14" t="s">
        <v>476</v>
      </c>
      <c r="E434" s="234" t="s">
        <v>1008</v>
      </c>
      <c r="F434" s="170">
        <v>851.75310861706612</v>
      </c>
      <c r="G434" s="27">
        <v>239.37353739364616</v>
      </c>
      <c r="H434" s="27">
        <v>539.52386731077991</v>
      </c>
      <c r="I434" s="29">
        <v>72.85570391264001</v>
      </c>
      <c r="J434" s="76"/>
      <c r="K434" s="28">
        <f t="shared" si="72"/>
        <v>851.75</v>
      </c>
      <c r="L434" s="81">
        <f t="shared" si="82"/>
        <v>0.9999963503308239</v>
      </c>
      <c r="M434" s="27">
        <f t="shared" si="73"/>
        <v>239.37</v>
      </c>
      <c r="N434" s="81">
        <f t="shared" si="74"/>
        <v>0.99998522228611952</v>
      </c>
      <c r="O434" s="27">
        <f t="shared" si="75"/>
        <v>539.52</v>
      </c>
      <c r="P434" s="81">
        <f t="shared" si="76"/>
        <v>0.99999283199314393</v>
      </c>
      <c r="Q434" s="27">
        <f t="shared" si="77"/>
        <v>72.86</v>
      </c>
      <c r="R434" s="82">
        <f t="shared" si="78"/>
        <v>1.0000589670695537</v>
      </c>
    </row>
    <row r="435" spans="1:18" s="4" customFormat="1" ht="93" customHeight="1" x14ac:dyDescent="0.25">
      <c r="A435" s="189" t="s">
        <v>532</v>
      </c>
      <c r="B435" s="103" t="s">
        <v>533</v>
      </c>
      <c r="C435" s="119" t="s">
        <v>1359</v>
      </c>
      <c r="D435" s="14" t="s">
        <v>476</v>
      </c>
      <c r="E435" s="234" t="s">
        <v>1008</v>
      </c>
      <c r="F435" s="170">
        <v>1748.0340137990006</v>
      </c>
      <c r="G435" s="27">
        <v>322.41120051215927</v>
      </c>
      <c r="H435" s="27">
        <v>1297.1749366033853</v>
      </c>
      <c r="I435" s="29">
        <v>128.447876683456</v>
      </c>
      <c r="J435" s="76"/>
      <c r="K435" s="28">
        <f t="shared" si="72"/>
        <v>1748.0300000000002</v>
      </c>
      <c r="L435" s="81">
        <f t="shared" si="82"/>
        <v>0.99999770382099618</v>
      </c>
      <c r="M435" s="27">
        <f t="shared" si="73"/>
        <v>322.41000000000003</v>
      </c>
      <c r="N435" s="81">
        <f t="shared" si="74"/>
        <v>0.99999627645640932</v>
      </c>
      <c r="O435" s="27">
        <f t="shared" si="75"/>
        <v>1297.17</v>
      </c>
      <c r="P435" s="81">
        <f t="shared" si="76"/>
        <v>0.99999619434260878</v>
      </c>
      <c r="Q435" s="27">
        <f t="shared" si="77"/>
        <v>128.44999999999999</v>
      </c>
      <c r="R435" s="82">
        <f t="shared" si="78"/>
        <v>1.0000165305694326</v>
      </c>
    </row>
    <row r="436" spans="1:18" s="4" customFormat="1" ht="88.5" customHeight="1" x14ac:dyDescent="0.25">
      <c r="A436" s="189" t="s">
        <v>534</v>
      </c>
      <c r="B436" s="103" t="s">
        <v>535</v>
      </c>
      <c r="C436" s="119" t="s">
        <v>1360</v>
      </c>
      <c r="D436" s="14" t="s">
        <v>476</v>
      </c>
      <c r="E436" s="234" t="s">
        <v>1008</v>
      </c>
      <c r="F436" s="170">
        <v>1715.5111646277628</v>
      </c>
      <c r="G436" s="27">
        <v>342.28975222825841</v>
      </c>
      <c r="H436" s="27">
        <v>1219.5661797125852</v>
      </c>
      <c r="I436" s="29">
        <v>153.65523268691916</v>
      </c>
      <c r="J436" s="76"/>
      <c r="K436" s="28">
        <f t="shared" si="72"/>
        <v>1715.52</v>
      </c>
      <c r="L436" s="81">
        <f t="shared" si="82"/>
        <v>1.0000051502854772</v>
      </c>
      <c r="M436" s="27">
        <f t="shared" si="73"/>
        <v>342.29</v>
      </c>
      <c r="N436" s="81">
        <f t="shared" si="74"/>
        <v>1.0000007238654971</v>
      </c>
      <c r="O436" s="27">
        <f t="shared" si="75"/>
        <v>1219.57</v>
      </c>
      <c r="P436" s="81">
        <f t="shared" si="76"/>
        <v>1.0000031324970127</v>
      </c>
      <c r="Q436" s="27">
        <f t="shared" si="77"/>
        <v>153.66</v>
      </c>
      <c r="R436" s="82">
        <f t="shared" si="78"/>
        <v>1.0000310260379517</v>
      </c>
    </row>
    <row r="437" spans="1:18" s="4" customFormat="1" ht="90" customHeight="1" x14ac:dyDescent="0.25">
      <c r="A437" s="189" t="s">
        <v>536</v>
      </c>
      <c r="B437" s="103" t="s">
        <v>982</v>
      </c>
      <c r="C437" s="119" t="s">
        <v>1583</v>
      </c>
      <c r="D437" s="14" t="s">
        <v>476</v>
      </c>
      <c r="E437" s="234" t="s">
        <v>1007</v>
      </c>
      <c r="F437" s="170">
        <v>1721.6261384370127</v>
      </c>
      <c r="G437" s="27">
        <v>340.05265287251814</v>
      </c>
      <c r="H437" s="27">
        <v>1284.5526301523987</v>
      </c>
      <c r="I437" s="29">
        <v>97.020855412096012</v>
      </c>
      <c r="J437" s="76"/>
      <c r="K437" s="28">
        <f t="shared" si="72"/>
        <v>1721.62</v>
      </c>
      <c r="L437" s="81">
        <f t="shared" si="82"/>
        <v>0.99999643451218834</v>
      </c>
      <c r="M437" s="27">
        <f t="shared" si="73"/>
        <v>340.05</v>
      </c>
      <c r="N437" s="81">
        <f t="shared" si="74"/>
        <v>0.99999219864189937</v>
      </c>
      <c r="O437" s="27">
        <f t="shared" si="75"/>
        <v>1284.55</v>
      </c>
      <c r="P437" s="81">
        <f t="shared" si="76"/>
        <v>0.99999795247595391</v>
      </c>
      <c r="Q437" s="27">
        <f t="shared" si="77"/>
        <v>97.02</v>
      </c>
      <c r="R437" s="82">
        <f t="shared" si="78"/>
        <v>0.99999118321424418</v>
      </c>
    </row>
    <row r="438" spans="1:18" s="4" customFormat="1" ht="93" customHeight="1" x14ac:dyDescent="0.25">
      <c r="A438" s="189" t="s">
        <v>537</v>
      </c>
      <c r="B438" s="103" t="s">
        <v>1037</v>
      </c>
      <c r="C438" s="119" t="s">
        <v>1584</v>
      </c>
      <c r="D438" s="14" t="s">
        <v>476</v>
      </c>
      <c r="E438" s="234" t="s">
        <v>1007</v>
      </c>
      <c r="F438" s="170">
        <v>2523.0702034089304</v>
      </c>
      <c r="G438" s="27">
        <v>438.34900883195644</v>
      </c>
      <c r="H438" s="27">
        <v>1932.117646641806</v>
      </c>
      <c r="I438" s="29">
        <v>152.603547935168</v>
      </c>
      <c r="J438" s="76"/>
      <c r="K438" s="28">
        <f t="shared" si="72"/>
        <v>2523.0699999999997</v>
      </c>
      <c r="L438" s="81">
        <f t="shared" si="82"/>
        <v>0.99999991938039201</v>
      </c>
      <c r="M438" s="27">
        <f t="shared" si="73"/>
        <v>438.35</v>
      </c>
      <c r="N438" s="81">
        <f t="shared" si="74"/>
        <v>1.0000022611390094</v>
      </c>
      <c r="O438" s="27">
        <f t="shared" si="75"/>
        <v>1932.12</v>
      </c>
      <c r="P438" s="81">
        <f t="shared" si="76"/>
        <v>1.0000012180201334</v>
      </c>
      <c r="Q438" s="27">
        <f t="shared" si="77"/>
        <v>152.6</v>
      </c>
      <c r="R438" s="82">
        <f t="shared" si="78"/>
        <v>0.99997675063774072</v>
      </c>
    </row>
    <row r="439" spans="1:18" s="4" customFormat="1" ht="77.25" customHeight="1" x14ac:dyDescent="0.25">
      <c r="A439" s="189" t="s">
        <v>538</v>
      </c>
      <c r="B439" s="103" t="s">
        <v>983</v>
      </c>
      <c r="C439" s="119" t="s">
        <v>1585</v>
      </c>
      <c r="D439" s="14" t="s">
        <v>476</v>
      </c>
      <c r="E439" s="234" t="s">
        <v>1009</v>
      </c>
      <c r="F439" s="170">
        <v>2775.3772237498233</v>
      </c>
      <c r="G439" s="27">
        <v>472.23220677633708</v>
      </c>
      <c r="H439" s="27">
        <v>2125.3294113059865</v>
      </c>
      <c r="I439" s="29">
        <v>177.81560566749982</v>
      </c>
      <c r="J439" s="76"/>
      <c r="K439" s="28">
        <f t="shared" si="72"/>
        <v>2775.38</v>
      </c>
      <c r="L439" s="81">
        <f t="shared" si="82"/>
        <v>1.000001000314535</v>
      </c>
      <c r="M439" s="27">
        <f t="shared" si="73"/>
        <v>472.23</v>
      </c>
      <c r="N439" s="81">
        <f t="shared" si="74"/>
        <v>0.99999532692538673</v>
      </c>
      <c r="O439" s="27">
        <f t="shared" si="75"/>
        <v>2125.33</v>
      </c>
      <c r="P439" s="81">
        <f t="shared" si="76"/>
        <v>1.0000002769895389</v>
      </c>
      <c r="Q439" s="27">
        <f t="shared" si="77"/>
        <v>177.82</v>
      </c>
      <c r="R439" s="82">
        <f t="shared" si="78"/>
        <v>1.0000247128618642</v>
      </c>
    </row>
    <row r="440" spans="1:18" s="4" customFormat="1" ht="92.25" customHeight="1" x14ac:dyDescent="0.25">
      <c r="A440" s="189" t="s">
        <v>539</v>
      </c>
      <c r="B440" s="103" t="s">
        <v>1038</v>
      </c>
      <c r="C440" s="119" t="s">
        <v>1586</v>
      </c>
      <c r="D440" s="14" t="s">
        <v>476</v>
      </c>
      <c r="E440" s="234" t="s">
        <v>1009</v>
      </c>
      <c r="F440" s="170">
        <v>834.52906795595777</v>
      </c>
      <c r="G440" s="27">
        <v>251.27055356553217</v>
      </c>
      <c r="H440" s="27">
        <v>513.46113839999998</v>
      </c>
      <c r="I440" s="29">
        <v>69.797375990425607</v>
      </c>
      <c r="J440" s="76"/>
      <c r="K440" s="28">
        <f t="shared" si="72"/>
        <v>834.53</v>
      </c>
      <c r="L440" s="81">
        <f t="shared" si="82"/>
        <v>1.0000011168503027</v>
      </c>
      <c r="M440" s="27">
        <f t="shared" si="73"/>
        <v>251.27</v>
      </c>
      <c r="N440" s="81">
        <f t="shared" si="74"/>
        <v>0.99999779693432322</v>
      </c>
      <c r="O440" s="27">
        <f t="shared" si="75"/>
        <v>513.46</v>
      </c>
      <c r="P440" s="81">
        <f t="shared" si="76"/>
        <v>0.99999778288965846</v>
      </c>
      <c r="Q440" s="27">
        <f t="shared" si="77"/>
        <v>69.8</v>
      </c>
      <c r="R440" s="82">
        <f t="shared" si="78"/>
        <v>1.0000375946736844</v>
      </c>
    </row>
    <row r="441" spans="1:18" s="4" customFormat="1" ht="89.25" customHeight="1" x14ac:dyDescent="0.25">
      <c r="A441" s="189" t="s">
        <v>540</v>
      </c>
      <c r="B441" s="103" t="s">
        <v>1587</v>
      </c>
      <c r="C441" s="119" t="s">
        <v>1588</v>
      </c>
      <c r="D441" s="14" t="s">
        <v>476</v>
      </c>
      <c r="E441" s="234" t="s">
        <v>1009</v>
      </c>
      <c r="F441" s="170">
        <v>1499.1349416039757</v>
      </c>
      <c r="G441" s="27">
        <v>451.37848531615492</v>
      </c>
      <c r="H441" s="27">
        <v>922.37354369999991</v>
      </c>
      <c r="I441" s="29">
        <v>125.38291258782083</v>
      </c>
      <c r="J441" s="76"/>
      <c r="K441" s="28">
        <f t="shared" si="72"/>
        <v>1499.13</v>
      </c>
      <c r="L441" s="81">
        <f t="shared" si="82"/>
        <v>0.99999670369635285</v>
      </c>
      <c r="M441" s="27">
        <f t="shared" si="73"/>
        <v>451.38</v>
      </c>
      <c r="N441" s="81">
        <f t="shared" si="74"/>
        <v>1.0000033556846291</v>
      </c>
      <c r="O441" s="27">
        <f t="shared" si="75"/>
        <v>922.37</v>
      </c>
      <c r="P441" s="81">
        <f t="shared" si="76"/>
        <v>0.99999615806413344</v>
      </c>
      <c r="Q441" s="27">
        <f t="shared" si="77"/>
        <v>125.38</v>
      </c>
      <c r="R441" s="82">
        <f t="shared" si="78"/>
        <v>0.99997677045651023</v>
      </c>
    </row>
    <row r="442" spans="1:18" s="4" customFormat="1" ht="93.75" customHeight="1" x14ac:dyDescent="0.25">
      <c r="A442" s="189" t="s">
        <v>541</v>
      </c>
      <c r="B442" s="103" t="s">
        <v>1090</v>
      </c>
      <c r="C442" s="119" t="s">
        <v>1589</v>
      </c>
      <c r="D442" s="14" t="s">
        <v>476</v>
      </c>
      <c r="E442" s="234" t="s">
        <v>1009</v>
      </c>
      <c r="F442" s="170">
        <v>1800.5783325020946</v>
      </c>
      <c r="G442" s="27">
        <v>542.14086928579127</v>
      </c>
      <c r="H442" s="27">
        <v>1107.842777303583</v>
      </c>
      <c r="I442" s="29">
        <v>150.59468591272028</v>
      </c>
      <c r="J442" s="76"/>
      <c r="K442" s="28">
        <f t="shared" si="72"/>
        <v>1800.57</v>
      </c>
      <c r="L442" s="81">
        <f t="shared" si="82"/>
        <v>0.99999537231902424</v>
      </c>
      <c r="M442" s="27">
        <f t="shared" si="73"/>
        <v>542.14</v>
      </c>
      <c r="N442" s="81">
        <f t="shared" si="74"/>
        <v>0.99999839656841882</v>
      </c>
      <c r="O442" s="27">
        <f t="shared" si="75"/>
        <v>1107.8399999999999</v>
      </c>
      <c r="P442" s="81">
        <f t="shared" si="76"/>
        <v>0.99999749305258834</v>
      </c>
      <c r="Q442" s="27">
        <f t="shared" si="77"/>
        <v>150.59</v>
      </c>
      <c r="R442" s="82">
        <f t="shared" si="78"/>
        <v>0.99996888394373362</v>
      </c>
    </row>
    <row r="443" spans="1:18" s="4" customFormat="1" ht="81" customHeight="1" x14ac:dyDescent="0.25">
      <c r="A443" s="189" t="s">
        <v>542</v>
      </c>
      <c r="B443" s="103" t="s">
        <v>543</v>
      </c>
      <c r="C443" s="119" t="s">
        <v>1590</v>
      </c>
      <c r="D443" s="14" t="s">
        <v>387</v>
      </c>
      <c r="E443" s="234" t="s">
        <v>1361</v>
      </c>
      <c r="F443" s="170">
        <v>77.074889735615628</v>
      </c>
      <c r="G443" s="27">
        <v>34.509728000000003</v>
      </c>
      <c r="H443" s="27">
        <v>35.457538156735623</v>
      </c>
      <c r="I443" s="29">
        <v>7.1076235788800011</v>
      </c>
      <c r="J443" s="76"/>
      <c r="K443" s="28">
        <f t="shared" si="72"/>
        <v>77.08</v>
      </c>
      <c r="L443" s="81">
        <f t="shared" si="82"/>
        <v>1.0000663025844332</v>
      </c>
      <c r="M443" s="27">
        <f t="shared" si="73"/>
        <v>34.51</v>
      </c>
      <c r="N443" s="81">
        <f t="shared" si="74"/>
        <v>1.0000078818355218</v>
      </c>
      <c r="O443" s="27">
        <f t="shared" si="75"/>
        <v>35.46</v>
      </c>
      <c r="P443" s="81">
        <f t="shared" si="76"/>
        <v>1.0000694307442748</v>
      </c>
      <c r="Q443" s="27">
        <f t="shared" si="77"/>
        <v>7.11</v>
      </c>
      <c r="R443" s="82">
        <f t="shared" si="78"/>
        <v>1.0003343481957965</v>
      </c>
    </row>
    <row r="444" spans="1:18" s="4" customFormat="1" ht="90.75" customHeight="1" x14ac:dyDescent="0.25">
      <c r="A444" s="189" t="s">
        <v>544</v>
      </c>
      <c r="B444" s="103" t="s">
        <v>1591</v>
      </c>
      <c r="C444" s="119" t="s">
        <v>1592</v>
      </c>
      <c r="D444" s="14" t="s">
        <v>387</v>
      </c>
      <c r="E444" s="234" t="s">
        <v>1361</v>
      </c>
      <c r="F444" s="170">
        <v>193.94757130893834</v>
      </c>
      <c r="G444" s="27">
        <v>65.419050028778699</v>
      </c>
      <c r="H444" s="27">
        <v>115.68803815673563</v>
      </c>
      <c r="I444" s="29">
        <v>12.840483123423999</v>
      </c>
      <c r="J444" s="76"/>
      <c r="K444" s="28">
        <f t="shared" si="72"/>
        <v>193.95000000000002</v>
      </c>
      <c r="L444" s="81">
        <f t="shared" si="82"/>
        <v>1.0000125224102849</v>
      </c>
      <c r="M444" s="27">
        <f t="shared" si="73"/>
        <v>65.42</v>
      </c>
      <c r="N444" s="81">
        <f t="shared" si="74"/>
        <v>1.000014521324001</v>
      </c>
      <c r="O444" s="27">
        <f t="shared" si="75"/>
        <v>115.69</v>
      </c>
      <c r="P444" s="81">
        <f t="shared" si="76"/>
        <v>1.0000169580476566</v>
      </c>
      <c r="Q444" s="27">
        <f t="shared" si="77"/>
        <v>12.84</v>
      </c>
      <c r="R444" s="82">
        <f t="shared" si="78"/>
        <v>0.99996237498080442</v>
      </c>
    </row>
    <row r="445" spans="1:18" s="4" customFormat="1" ht="75" customHeight="1" x14ac:dyDescent="0.25">
      <c r="A445" s="189" t="s">
        <v>545</v>
      </c>
      <c r="B445" s="103" t="s">
        <v>1593</v>
      </c>
      <c r="C445" s="119" t="s">
        <v>1517</v>
      </c>
      <c r="D445" s="14" t="s">
        <v>387</v>
      </c>
      <c r="E445" s="234" t="s">
        <v>1361</v>
      </c>
      <c r="F445" s="170">
        <v>72.829606526239616</v>
      </c>
      <c r="G445" s="27">
        <v>32.387379728000006</v>
      </c>
      <c r="H445" s="27">
        <v>35.457538156735623</v>
      </c>
      <c r="I445" s="29">
        <v>4.9846886415040004</v>
      </c>
      <c r="J445" s="76"/>
      <c r="K445" s="28">
        <f t="shared" si="72"/>
        <v>72.83</v>
      </c>
      <c r="L445" s="81">
        <f t="shared" si="82"/>
        <v>1.0000054026621747</v>
      </c>
      <c r="M445" s="27">
        <f t="shared" si="73"/>
        <v>32.39</v>
      </c>
      <c r="N445" s="81">
        <f t="shared" si="74"/>
        <v>1.0000809041059202</v>
      </c>
      <c r="O445" s="27">
        <f t="shared" si="75"/>
        <v>35.46</v>
      </c>
      <c r="P445" s="81">
        <f t="shared" si="76"/>
        <v>1.0000694307442748</v>
      </c>
      <c r="Q445" s="27">
        <f t="shared" si="77"/>
        <v>4.9800000000000004</v>
      </c>
      <c r="R445" s="82">
        <f t="shared" si="78"/>
        <v>0.99905939129979737</v>
      </c>
    </row>
    <row r="446" spans="1:18" s="4" customFormat="1" ht="90.75" customHeight="1" x14ac:dyDescent="0.25">
      <c r="A446" s="189" t="s">
        <v>546</v>
      </c>
      <c r="B446" s="103" t="s">
        <v>1594</v>
      </c>
      <c r="C446" s="119" t="s">
        <v>1595</v>
      </c>
      <c r="D446" s="14" t="s">
        <v>387</v>
      </c>
      <c r="E446" s="234" t="s">
        <v>1361</v>
      </c>
      <c r="F446" s="170">
        <v>161.92738479386722</v>
      </c>
      <c r="G446" s="27">
        <v>63.790438618267558</v>
      </c>
      <c r="H446" s="27">
        <v>86.418719406735647</v>
      </c>
      <c r="I446" s="29">
        <v>11.718226768864001</v>
      </c>
      <c r="J446" s="76"/>
      <c r="K446" s="28">
        <f t="shared" si="72"/>
        <v>161.93</v>
      </c>
      <c r="L446" s="81">
        <f t="shared" si="82"/>
        <v>1.0000161504870602</v>
      </c>
      <c r="M446" s="27">
        <f t="shared" si="73"/>
        <v>63.79</v>
      </c>
      <c r="N446" s="81">
        <f t="shared" si="74"/>
        <v>0.99999312407506424</v>
      </c>
      <c r="O446" s="27">
        <f t="shared" si="75"/>
        <v>86.42</v>
      </c>
      <c r="P446" s="81">
        <f t="shared" si="76"/>
        <v>1.0000148184707336</v>
      </c>
      <c r="Q446" s="27">
        <f t="shared" si="77"/>
        <v>11.72</v>
      </c>
      <c r="R446" s="82">
        <f t="shared" si="78"/>
        <v>1.0001513224800114</v>
      </c>
    </row>
    <row r="447" spans="1:18" s="4" customFormat="1" ht="78" customHeight="1" x14ac:dyDescent="0.25">
      <c r="A447" s="189" t="s">
        <v>547</v>
      </c>
      <c r="B447" s="103" t="s">
        <v>1596</v>
      </c>
      <c r="C447" s="119" t="s">
        <v>1597</v>
      </c>
      <c r="D447" s="14" t="s">
        <v>387</v>
      </c>
      <c r="E447" s="234" t="s">
        <v>1361</v>
      </c>
      <c r="F447" s="170">
        <v>116.55161982701499</v>
      </c>
      <c r="G447" s="27">
        <v>37.512074336000005</v>
      </c>
      <c r="H447" s="27">
        <v>68.518392167014994</v>
      </c>
      <c r="I447" s="29">
        <v>10.521153324</v>
      </c>
      <c r="J447" s="76"/>
      <c r="K447" s="28">
        <f t="shared" si="72"/>
        <v>116.55</v>
      </c>
      <c r="L447" s="81">
        <f t="shared" si="82"/>
        <v>0.99998610206346861</v>
      </c>
      <c r="M447" s="27">
        <f t="shared" si="73"/>
        <v>37.51</v>
      </c>
      <c r="N447" s="81">
        <f t="shared" si="74"/>
        <v>0.9999447021782526</v>
      </c>
      <c r="O447" s="27">
        <f t="shared" si="75"/>
        <v>68.52</v>
      </c>
      <c r="P447" s="81">
        <f t="shared" si="76"/>
        <v>1.0000234657138638</v>
      </c>
      <c r="Q447" s="27">
        <f t="shared" si="77"/>
        <v>10.52</v>
      </c>
      <c r="R447" s="82">
        <f t="shared" si="78"/>
        <v>0.99989038045882572</v>
      </c>
    </row>
    <row r="448" spans="1:18" s="4" customFormat="1" ht="90" customHeight="1" x14ac:dyDescent="0.25">
      <c r="A448" s="189" t="s">
        <v>548</v>
      </c>
      <c r="B448" s="103" t="s">
        <v>1598</v>
      </c>
      <c r="C448" s="119" t="s">
        <v>1599</v>
      </c>
      <c r="D448" s="14" t="s">
        <v>387</v>
      </c>
      <c r="E448" s="234" t="s">
        <v>1361</v>
      </c>
      <c r="F448" s="170">
        <v>234.60355220696809</v>
      </c>
      <c r="G448" s="27">
        <v>69.460365127089105</v>
      </c>
      <c r="H448" s="27">
        <v>148.74889216701499</v>
      </c>
      <c r="I448" s="29">
        <v>16.394294912864002</v>
      </c>
      <c r="J448" s="76"/>
      <c r="K448" s="28">
        <f t="shared" si="72"/>
        <v>234.59999999999997</v>
      </c>
      <c r="L448" s="81">
        <f t="shared" si="82"/>
        <v>0.99998485868208431</v>
      </c>
      <c r="M448" s="27">
        <f t="shared" si="73"/>
        <v>69.459999999999994</v>
      </c>
      <c r="N448" s="81">
        <f t="shared" si="74"/>
        <v>0.99999474337503924</v>
      </c>
      <c r="O448" s="27">
        <f t="shared" si="75"/>
        <v>148.75</v>
      </c>
      <c r="P448" s="81">
        <f t="shared" si="76"/>
        <v>1.0000074476721734</v>
      </c>
      <c r="Q448" s="27">
        <f t="shared" si="77"/>
        <v>16.39</v>
      </c>
      <c r="R448" s="82">
        <f t="shared" si="78"/>
        <v>0.99973802393534894</v>
      </c>
    </row>
    <row r="449" spans="1:18" s="4" customFormat="1" ht="73.5" customHeight="1" x14ac:dyDescent="0.25">
      <c r="A449" s="189" t="s">
        <v>549</v>
      </c>
      <c r="B449" s="103" t="s">
        <v>550</v>
      </c>
      <c r="C449" s="119" t="s">
        <v>1600</v>
      </c>
      <c r="D449" s="14" t="s">
        <v>387</v>
      </c>
      <c r="E449" s="234" t="s">
        <v>1361</v>
      </c>
      <c r="F449" s="170">
        <v>113.369753885959</v>
      </c>
      <c r="G449" s="27">
        <v>36.312861288000008</v>
      </c>
      <c r="H449" s="27">
        <v>68.518392167014994</v>
      </c>
      <c r="I449" s="29">
        <v>8.5385004309440014</v>
      </c>
      <c r="J449" s="76"/>
      <c r="K449" s="28">
        <f t="shared" si="72"/>
        <v>113.37</v>
      </c>
      <c r="L449" s="81">
        <f t="shared" si="82"/>
        <v>1.0000021708968447</v>
      </c>
      <c r="M449" s="27">
        <f t="shared" si="73"/>
        <v>36.31</v>
      </c>
      <c r="N449" s="81">
        <f t="shared" si="74"/>
        <v>0.99992120455677369</v>
      </c>
      <c r="O449" s="27">
        <f t="shared" si="75"/>
        <v>68.52</v>
      </c>
      <c r="P449" s="81">
        <f t="shared" si="76"/>
        <v>1.0000234657138638</v>
      </c>
      <c r="Q449" s="27">
        <f t="shared" si="77"/>
        <v>8.5399999999999991</v>
      </c>
      <c r="R449" s="82">
        <f t="shared" si="78"/>
        <v>1.0001756244047917</v>
      </c>
    </row>
    <row r="450" spans="1:18" s="4" customFormat="1" ht="93.75" customHeight="1" x14ac:dyDescent="0.25">
      <c r="A450" s="189" t="s">
        <v>551</v>
      </c>
      <c r="B450" s="103" t="s">
        <v>552</v>
      </c>
      <c r="C450" s="119" t="s">
        <v>1601</v>
      </c>
      <c r="D450" s="14" t="s">
        <v>387</v>
      </c>
      <c r="E450" s="234" t="s">
        <v>1361</v>
      </c>
      <c r="F450" s="170">
        <v>201.07972693647008</v>
      </c>
      <c r="G450" s="27">
        <v>66.328114961151101</v>
      </c>
      <c r="H450" s="27">
        <v>119.47957341701499</v>
      </c>
      <c r="I450" s="29">
        <v>15.272038558304002</v>
      </c>
      <c r="J450" s="76"/>
      <c r="K450" s="28">
        <f t="shared" si="72"/>
        <v>201.08</v>
      </c>
      <c r="L450" s="81">
        <f t="shared" si="82"/>
        <v>1.0000013579863773</v>
      </c>
      <c r="M450" s="27">
        <f t="shared" si="73"/>
        <v>66.33</v>
      </c>
      <c r="N450" s="81">
        <f t="shared" si="74"/>
        <v>1.0000284199068525</v>
      </c>
      <c r="O450" s="27">
        <f t="shared" si="75"/>
        <v>119.48</v>
      </c>
      <c r="P450" s="81">
        <f t="shared" si="76"/>
        <v>1.0000035703423842</v>
      </c>
      <c r="Q450" s="27">
        <f t="shared" si="77"/>
        <v>15.27</v>
      </c>
      <c r="R450" s="82">
        <f t="shared" si="78"/>
        <v>0.99986651694885265</v>
      </c>
    </row>
    <row r="451" spans="1:18" s="4" customFormat="1" ht="90" customHeight="1" x14ac:dyDescent="0.25">
      <c r="A451" s="189" t="s">
        <v>553</v>
      </c>
      <c r="B451" s="103" t="s">
        <v>1602</v>
      </c>
      <c r="C451" s="119" t="s">
        <v>1603</v>
      </c>
      <c r="D451" s="14" t="s">
        <v>387</v>
      </c>
      <c r="E451" s="234" t="s">
        <v>1361</v>
      </c>
      <c r="F451" s="170">
        <v>180.49288673388801</v>
      </c>
      <c r="G451" s="27">
        <v>60.938520052608006</v>
      </c>
      <c r="H451" s="27">
        <v>102.627</v>
      </c>
      <c r="I451" s="29">
        <v>16.927366681280002</v>
      </c>
      <c r="J451" s="76"/>
      <c r="K451" s="28">
        <f t="shared" si="72"/>
        <v>180.5</v>
      </c>
      <c r="L451" s="81">
        <f t="shared" si="82"/>
        <v>1.0000394102296257</v>
      </c>
      <c r="M451" s="27">
        <f t="shared" si="73"/>
        <v>60.94</v>
      </c>
      <c r="N451" s="81">
        <f t="shared" si="74"/>
        <v>1.0000242859096466</v>
      </c>
      <c r="O451" s="27">
        <f t="shared" si="75"/>
        <v>102.63</v>
      </c>
      <c r="P451" s="81">
        <f t="shared" si="76"/>
        <v>1.000029232073431</v>
      </c>
      <c r="Q451" s="27">
        <f t="shared" si="77"/>
        <v>16.93</v>
      </c>
      <c r="R451" s="82">
        <f t="shared" si="78"/>
        <v>1.0001555657633925</v>
      </c>
    </row>
    <row r="452" spans="1:18" s="4" customFormat="1" ht="73.5" customHeight="1" x14ac:dyDescent="0.25">
      <c r="A452" s="182" t="s">
        <v>554</v>
      </c>
      <c r="B452" s="103" t="s">
        <v>1744</v>
      </c>
      <c r="C452" s="119" t="s">
        <v>1604</v>
      </c>
      <c r="D452" s="14" t="s">
        <v>387</v>
      </c>
      <c r="E452" s="234" t="s">
        <v>1361</v>
      </c>
      <c r="F452" s="170">
        <v>132.627369809984</v>
      </c>
      <c r="G452" s="27">
        <v>44.778028546944007</v>
      </c>
      <c r="H452" s="27">
        <v>75.411000000000001</v>
      </c>
      <c r="I452" s="29">
        <v>12.438341263040002</v>
      </c>
      <c r="J452" s="76"/>
      <c r="K452" s="28">
        <f t="shared" si="72"/>
        <v>132.63</v>
      </c>
      <c r="L452" s="81">
        <f t="shared" si="82"/>
        <v>1.0000198314271012</v>
      </c>
      <c r="M452" s="27">
        <f t="shared" si="73"/>
        <v>44.78</v>
      </c>
      <c r="N452" s="81">
        <f t="shared" si="74"/>
        <v>1.0000440272410369</v>
      </c>
      <c r="O452" s="27">
        <f t="shared" si="75"/>
        <v>75.41</v>
      </c>
      <c r="P452" s="81">
        <f t="shared" si="76"/>
        <v>0.99998673933511018</v>
      </c>
      <c r="Q452" s="27">
        <f t="shared" si="77"/>
        <v>12.44</v>
      </c>
      <c r="R452" s="82">
        <f t="shared" si="78"/>
        <v>1.0001333567655784</v>
      </c>
    </row>
    <row r="453" spans="1:18" s="4" customFormat="1" ht="89.25" customHeight="1" x14ac:dyDescent="0.25">
      <c r="A453" s="189" t="s">
        <v>555</v>
      </c>
      <c r="B453" s="103" t="s">
        <v>1091</v>
      </c>
      <c r="C453" s="119" t="s">
        <v>1362</v>
      </c>
      <c r="D453" s="115" t="s">
        <v>387</v>
      </c>
      <c r="E453" s="234" t="s">
        <v>1361</v>
      </c>
      <c r="F453" s="170">
        <v>103.8879779466112</v>
      </c>
      <c r="G453" s="27">
        <v>35.074251934515203</v>
      </c>
      <c r="H453" s="27">
        <v>59.068800000000003</v>
      </c>
      <c r="I453" s="29">
        <v>9.7449260120960002</v>
      </c>
      <c r="J453" s="76"/>
      <c r="K453" s="28">
        <f t="shared" si="72"/>
        <v>103.88</v>
      </c>
      <c r="L453" s="81">
        <f t="shared" si="82"/>
        <v>0.99992320625765474</v>
      </c>
      <c r="M453" s="27">
        <f t="shared" si="73"/>
        <v>35.07</v>
      </c>
      <c r="N453" s="81">
        <f t="shared" si="74"/>
        <v>0.99987877333711517</v>
      </c>
      <c r="O453" s="27">
        <f t="shared" si="75"/>
        <v>59.07</v>
      </c>
      <c r="P453" s="81">
        <f t="shared" si="76"/>
        <v>1.0000203152933529</v>
      </c>
      <c r="Q453" s="27">
        <f t="shared" si="77"/>
        <v>9.74</v>
      </c>
      <c r="R453" s="82">
        <f t="shared" si="78"/>
        <v>0.99949450492595993</v>
      </c>
    </row>
    <row r="454" spans="1:18" s="4" customFormat="1" ht="90" customHeight="1" x14ac:dyDescent="0.25">
      <c r="A454" s="189" t="s">
        <v>556</v>
      </c>
      <c r="B454" s="103" t="s">
        <v>1092</v>
      </c>
      <c r="C454" s="119" t="s">
        <v>1363</v>
      </c>
      <c r="D454" s="115" t="s">
        <v>387</v>
      </c>
      <c r="E454" s="234" t="s">
        <v>1361</v>
      </c>
      <c r="F454" s="170">
        <v>122.5054630180032</v>
      </c>
      <c r="G454" s="27">
        <v>41.358887520051205</v>
      </c>
      <c r="H454" s="27">
        <v>69.652799999999999</v>
      </c>
      <c r="I454" s="29">
        <v>11.493775497952003</v>
      </c>
      <c r="J454" s="76"/>
      <c r="K454" s="28">
        <f t="shared" si="72"/>
        <v>122.5</v>
      </c>
      <c r="L454" s="81">
        <f t="shared" si="82"/>
        <v>0.99995540592338816</v>
      </c>
      <c r="M454" s="27">
        <f t="shared" si="73"/>
        <v>41.36</v>
      </c>
      <c r="N454" s="81">
        <f t="shared" si="74"/>
        <v>1.0000268982077494</v>
      </c>
      <c r="O454" s="27">
        <f t="shared" si="75"/>
        <v>69.650000000000006</v>
      </c>
      <c r="P454" s="81">
        <f t="shared" si="76"/>
        <v>0.99995980061103085</v>
      </c>
      <c r="Q454" s="27">
        <f t="shared" si="77"/>
        <v>11.49</v>
      </c>
      <c r="R454" s="82">
        <f t="shared" si="78"/>
        <v>0.99967151803576859</v>
      </c>
    </row>
    <row r="455" spans="1:18" s="4" customFormat="1" ht="63.95" customHeight="1" x14ac:dyDescent="0.25">
      <c r="A455" s="189" t="s">
        <v>557</v>
      </c>
      <c r="B455" s="103" t="s">
        <v>558</v>
      </c>
      <c r="C455" s="119" t="s">
        <v>1481</v>
      </c>
      <c r="D455" s="115" t="s">
        <v>387</v>
      </c>
      <c r="E455" s="212"/>
      <c r="F455" s="170">
        <v>151.97499464892906</v>
      </c>
      <c r="G455" s="27">
        <v>83.049246455308179</v>
      </c>
      <c r="H455" s="27">
        <v>52.587566098484857</v>
      </c>
      <c r="I455" s="29">
        <v>16.338182095136002</v>
      </c>
      <c r="J455" s="76"/>
      <c r="K455" s="28">
        <f t="shared" si="72"/>
        <v>151.97999999999999</v>
      </c>
      <c r="L455" s="81">
        <f t="shared" si="82"/>
        <v>1.0000329353594155</v>
      </c>
      <c r="M455" s="27">
        <f t="shared" si="73"/>
        <v>83.05</v>
      </c>
      <c r="N455" s="81">
        <f t="shared" si="74"/>
        <v>1.0000090734681406</v>
      </c>
      <c r="O455" s="27">
        <f t="shared" si="75"/>
        <v>52.59</v>
      </c>
      <c r="P455" s="81">
        <f t="shared" si="76"/>
        <v>1.0000462828325347</v>
      </c>
      <c r="Q455" s="27">
        <f t="shared" si="77"/>
        <v>16.34</v>
      </c>
      <c r="R455" s="82">
        <f t="shared" si="78"/>
        <v>1.0001112672666648</v>
      </c>
    </row>
    <row r="456" spans="1:18" s="4" customFormat="1" ht="68.45" customHeight="1" x14ac:dyDescent="0.25">
      <c r="A456" s="189" t="s">
        <v>559</v>
      </c>
      <c r="B456" s="103" t="s">
        <v>560</v>
      </c>
      <c r="C456" s="119" t="s">
        <v>1480</v>
      </c>
      <c r="D456" s="115" t="s">
        <v>387</v>
      </c>
      <c r="E456" s="212"/>
      <c r="F456" s="170">
        <v>190.74165320349525</v>
      </c>
      <c r="G456" s="27">
        <v>69.362901571869017</v>
      </c>
      <c r="H456" s="27">
        <v>101.1220244318182</v>
      </c>
      <c r="I456" s="29">
        <v>20.256727199808001</v>
      </c>
      <c r="J456" s="76"/>
      <c r="K456" s="28">
        <f t="shared" si="72"/>
        <v>190.74</v>
      </c>
      <c r="L456" s="81">
        <f t="shared" si="82"/>
        <v>0.99999133276100172</v>
      </c>
      <c r="M456" s="27">
        <f t="shared" si="73"/>
        <v>69.36</v>
      </c>
      <c r="N456" s="81">
        <f t="shared" si="74"/>
        <v>0.99995816824551365</v>
      </c>
      <c r="O456" s="27">
        <f t="shared" si="75"/>
        <v>101.12</v>
      </c>
      <c r="P456" s="81">
        <f t="shared" si="76"/>
        <v>0.99997998030765722</v>
      </c>
      <c r="Q456" s="27">
        <f t="shared" si="77"/>
        <v>20.260000000000002</v>
      </c>
      <c r="R456" s="82">
        <f t="shared" si="78"/>
        <v>1.0001615660891179</v>
      </c>
    </row>
    <row r="457" spans="1:18" s="4" customFormat="1" ht="33" customHeight="1" x14ac:dyDescent="0.25">
      <c r="A457" s="210" t="s">
        <v>561</v>
      </c>
      <c r="B457" s="102"/>
      <c r="C457" s="121"/>
      <c r="D457" s="84"/>
      <c r="E457" s="214"/>
      <c r="F457" s="170"/>
      <c r="G457" s="27"/>
      <c r="H457" s="27"/>
      <c r="I457" s="29"/>
      <c r="J457" s="76"/>
      <c r="K457" s="28"/>
      <c r="L457" s="81"/>
      <c r="M457" s="27"/>
      <c r="N457" s="81"/>
      <c r="O457" s="27"/>
      <c r="P457" s="81"/>
      <c r="Q457" s="27"/>
      <c r="R457" s="82"/>
    </row>
    <row r="458" spans="1:18" s="4" customFormat="1" ht="39" customHeight="1" x14ac:dyDescent="0.25">
      <c r="A458" s="205" t="s">
        <v>562</v>
      </c>
      <c r="B458" s="148" t="s">
        <v>563</v>
      </c>
      <c r="C458" s="119"/>
      <c r="D458" s="158"/>
      <c r="E458" s="215"/>
      <c r="F458" s="170"/>
      <c r="G458" s="27"/>
      <c r="H458" s="27"/>
      <c r="I458" s="29"/>
      <c r="J458" s="76"/>
      <c r="K458" s="28"/>
      <c r="L458" s="81"/>
      <c r="M458" s="27"/>
      <c r="N458" s="81"/>
      <c r="O458" s="27"/>
      <c r="P458" s="81"/>
      <c r="Q458" s="27"/>
      <c r="R458" s="82"/>
    </row>
    <row r="459" spans="1:18" s="4" customFormat="1" ht="87" customHeight="1" x14ac:dyDescent="0.25">
      <c r="A459" s="205" t="s">
        <v>564</v>
      </c>
      <c r="B459" s="103" t="s">
        <v>565</v>
      </c>
      <c r="C459" s="119" t="s">
        <v>566</v>
      </c>
      <c r="D459" s="115" t="s">
        <v>567</v>
      </c>
      <c r="E459" s="198" t="s">
        <v>1010</v>
      </c>
      <c r="F459" s="170">
        <v>3020.4162484352</v>
      </c>
      <c r="G459" s="27">
        <v>3020.4162484352</v>
      </c>
      <c r="H459" s="27">
        <v>0</v>
      </c>
      <c r="I459" s="29">
        <v>0</v>
      </c>
      <c r="J459" s="76"/>
      <c r="K459" s="28">
        <f t="shared" ref="K459:K520" si="83">SUM(M459,O459,Q459)</f>
        <v>3020.42</v>
      </c>
      <c r="L459" s="81">
        <f t="shared" ref="L459:L476" si="84">K459/F459</f>
        <v>1.0000012420688049</v>
      </c>
      <c r="M459" s="27">
        <f t="shared" ref="M459:M520" si="85">ROUND(G459-(G459*$M$6*$F$6),2)</f>
        <v>3020.42</v>
      </c>
      <c r="N459" s="81">
        <f t="shared" ref="N459:N520" si="86">M459/G459</f>
        <v>1.0000012420688049</v>
      </c>
      <c r="O459" s="27">
        <f t="shared" ref="O459:O520" si="87">ROUND(H459-(H459*$O$6*$F$6),2)</f>
        <v>0</v>
      </c>
      <c r="P459" s="81" t="e">
        <f t="shared" ref="P459:P520" si="88">O459/H459</f>
        <v>#DIV/0!</v>
      </c>
      <c r="Q459" s="27">
        <f t="shared" ref="Q459:Q520" si="89">ROUND((I459-(I459*$Q$6*$F$6)),2)</f>
        <v>0</v>
      </c>
      <c r="R459" s="82" t="e">
        <f t="shared" ref="R459:R520" si="90">Q459/I459</f>
        <v>#DIV/0!</v>
      </c>
    </row>
    <row r="460" spans="1:18" s="4" customFormat="1" ht="60.75" customHeight="1" x14ac:dyDescent="0.25">
      <c r="A460" s="205" t="s">
        <v>568</v>
      </c>
      <c r="B460" s="103" t="s">
        <v>569</v>
      </c>
      <c r="C460" s="119" t="s">
        <v>1104</v>
      </c>
      <c r="D460" s="115" t="s">
        <v>112</v>
      </c>
      <c r="E460" s="215"/>
      <c r="F460" s="170">
        <v>1296.0235638613569</v>
      </c>
      <c r="G460" s="27">
        <v>1027.8895678767617</v>
      </c>
      <c r="H460" s="27">
        <v>139.64780000000002</v>
      </c>
      <c r="I460" s="29">
        <v>128.48619598459521</v>
      </c>
      <c r="J460" s="76"/>
      <c r="K460" s="28">
        <f t="shared" si="83"/>
        <v>1296.0300000000002</v>
      </c>
      <c r="L460" s="81">
        <f t="shared" si="84"/>
        <v>1.0000049660660675</v>
      </c>
      <c r="M460" s="27">
        <f t="shared" si="85"/>
        <v>1027.8900000000001</v>
      </c>
      <c r="N460" s="81">
        <f t="shared" si="86"/>
        <v>1.0000004203985058</v>
      </c>
      <c r="O460" s="27">
        <f t="shared" si="87"/>
        <v>139.65</v>
      </c>
      <c r="P460" s="81">
        <f t="shared" si="88"/>
        <v>1.000015753918071</v>
      </c>
      <c r="Q460" s="27">
        <f t="shared" si="89"/>
        <v>128.49</v>
      </c>
      <c r="R460" s="82">
        <f t="shared" si="90"/>
        <v>1.0000296064131686</v>
      </c>
    </row>
    <row r="461" spans="1:18" s="4" customFormat="1" ht="57.75" customHeight="1" x14ac:dyDescent="0.25">
      <c r="A461" s="205" t="s">
        <v>1224</v>
      </c>
      <c r="B461" s="103" t="s">
        <v>1225</v>
      </c>
      <c r="C461" s="119" t="s">
        <v>1104</v>
      </c>
      <c r="D461" s="115" t="s">
        <v>1226</v>
      </c>
      <c r="E461" s="215"/>
      <c r="F461" s="170">
        <v>1490.4270984405605</v>
      </c>
      <c r="G461" s="27">
        <v>1182.0730030582758</v>
      </c>
      <c r="H461" s="27">
        <v>160.59497000000002</v>
      </c>
      <c r="I461" s="29">
        <v>147.75912538228448</v>
      </c>
      <c r="J461" s="76"/>
      <c r="K461" s="28">
        <f t="shared" si="83"/>
        <v>1490.4199999999998</v>
      </c>
      <c r="L461" s="81">
        <f t="shared" si="84"/>
        <v>0.99999523731112505</v>
      </c>
      <c r="M461" s="27">
        <f t="shared" si="85"/>
        <v>1182.07</v>
      </c>
      <c r="N461" s="81">
        <f t="shared" si="86"/>
        <v>0.99999745949846741</v>
      </c>
      <c r="O461" s="27">
        <f t="shared" si="87"/>
        <v>160.59</v>
      </c>
      <c r="P461" s="81">
        <f t="shared" si="88"/>
        <v>0.99996905257991575</v>
      </c>
      <c r="Q461" s="27">
        <f t="shared" si="89"/>
        <v>147.76</v>
      </c>
      <c r="R461" s="82">
        <f t="shared" si="90"/>
        <v>1.0000059192128625</v>
      </c>
    </row>
    <row r="462" spans="1:18" s="4" customFormat="1" ht="94.5" customHeight="1" x14ac:dyDescent="0.25">
      <c r="A462" s="205" t="s">
        <v>570</v>
      </c>
      <c r="B462" s="103" t="s">
        <v>571</v>
      </c>
      <c r="C462" s="119" t="s">
        <v>1364</v>
      </c>
      <c r="D462" s="115" t="s">
        <v>112</v>
      </c>
      <c r="E462" s="215"/>
      <c r="F462" s="170">
        <v>2222.9333943805636</v>
      </c>
      <c r="G462" s="27">
        <v>1271.2598371127237</v>
      </c>
      <c r="H462" s="27">
        <v>735.21713999999997</v>
      </c>
      <c r="I462" s="29">
        <v>216.45641726784001</v>
      </c>
      <c r="J462" s="76"/>
      <c r="K462" s="28">
        <f t="shared" si="83"/>
        <v>2222.94</v>
      </c>
      <c r="L462" s="81">
        <f t="shared" si="84"/>
        <v>1.0000029715777599</v>
      </c>
      <c r="M462" s="27">
        <f t="shared" si="85"/>
        <v>1271.26</v>
      </c>
      <c r="N462" s="81">
        <f t="shared" si="86"/>
        <v>1.0000001281305926</v>
      </c>
      <c r="O462" s="27">
        <f t="shared" si="87"/>
        <v>735.22</v>
      </c>
      <c r="P462" s="81">
        <f t="shared" si="88"/>
        <v>1.0000038900072434</v>
      </c>
      <c r="Q462" s="27">
        <f t="shared" si="89"/>
        <v>216.46</v>
      </c>
      <c r="R462" s="82">
        <f t="shared" si="90"/>
        <v>1.0000165517484083</v>
      </c>
    </row>
    <row r="463" spans="1:18" s="4" customFormat="1" ht="62.25" customHeight="1" x14ac:dyDescent="0.25">
      <c r="A463" s="205" t="s">
        <v>572</v>
      </c>
      <c r="B463" s="103" t="s">
        <v>573</v>
      </c>
      <c r="C463" s="119" t="s">
        <v>1124</v>
      </c>
      <c r="D463" s="115" t="s">
        <v>112</v>
      </c>
      <c r="E463" s="215"/>
      <c r="F463" s="170">
        <v>330.07590575929606</v>
      </c>
      <c r="G463" s="27">
        <v>261.78658289715202</v>
      </c>
      <c r="H463" s="27">
        <v>35.566000000000003</v>
      </c>
      <c r="I463" s="29">
        <v>32.723322862144002</v>
      </c>
      <c r="J463" s="76"/>
      <c r="K463" s="28">
        <f t="shared" si="83"/>
        <v>330.08000000000004</v>
      </c>
      <c r="L463" s="81">
        <f t="shared" si="84"/>
        <v>1.0000124039368901</v>
      </c>
      <c r="M463" s="27">
        <f t="shared" si="85"/>
        <v>261.79000000000002</v>
      </c>
      <c r="N463" s="81">
        <f t="shared" si="86"/>
        <v>1.000013053009861</v>
      </c>
      <c r="O463" s="27">
        <f t="shared" si="87"/>
        <v>35.57</v>
      </c>
      <c r="P463" s="81">
        <f t="shared" si="88"/>
        <v>1.0001124669628296</v>
      </c>
      <c r="Q463" s="27">
        <f t="shared" si="89"/>
        <v>32.72</v>
      </c>
      <c r="R463" s="82">
        <f t="shared" si="90"/>
        <v>0.99989845584575865</v>
      </c>
    </row>
    <row r="464" spans="1:18" s="4" customFormat="1" ht="61.5" customHeight="1" x14ac:dyDescent="0.25">
      <c r="A464" s="205" t="s">
        <v>574</v>
      </c>
      <c r="B464" s="103" t="s">
        <v>575</v>
      </c>
      <c r="C464" s="119" t="s">
        <v>1745</v>
      </c>
      <c r="D464" s="115" t="s">
        <v>112</v>
      </c>
      <c r="E464" s="215"/>
      <c r="F464" s="170">
        <v>464.03293280000003</v>
      </c>
      <c r="G464" s="27">
        <v>368.02927360000001</v>
      </c>
      <c r="H464" s="27">
        <v>50</v>
      </c>
      <c r="I464" s="29">
        <v>46.003659200000001</v>
      </c>
      <c r="J464" s="76"/>
      <c r="K464" s="28">
        <f t="shared" si="83"/>
        <v>464.03</v>
      </c>
      <c r="L464" s="81">
        <f t="shared" si="84"/>
        <v>0.99999367975892928</v>
      </c>
      <c r="M464" s="27">
        <f t="shared" si="85"/>
        <v>368.03</v>
      </c>
      <c r="N464" s="81">
        <f t="shared" si="86"/>
        <v>1.0000019737560353</v>
      </c>
      <c r="O464" s="27">
        <f t="shared" si="87"/>
        <v>50</v>
      </c>
      <c r="P464" s="81">
        <f t="shared" si="88"/>
        <v>1</v>
      </c>
      <c r="Q464" s="27">
        <f t="shared" si="89"/>
        <v>46</v>
      </c>
      <c r="R464" s="82">
        <f t="shared" si="90"/>
        <v>0.99992045850126632</v>
      </c>
    </row>
    <row r="465" spans="1:18" s="4" customFormat="1" ht="61.5" customHeight="1" x14ac:dyDescent="0.25">
      <c r="A465" s="205" t="s">
        <v>576</v>
      </c>
      <c r="B465" s="103" t="s">
        <v>577</v>
      </c>
      <c r="C465" s="119" t="s">
        <v>1746</v>
      </c>
      <c r="D465" s="115" t="s">
        <v>112</v>
      </c>
      <c r="E465" s="215"/>
      <c r="F465" s="170">
        <v>464.03293280000003</v>
      </c>
      <c r="G465" s="27">
        <v>368.02927360000001</v>
      </c>
      <c r="H465" s="27">
        <v>50</v>
      </c>
      <c r="I465" s="29">
        <v>46.003659200000001</v>
      </c>
      <c r="J465" s="76"/>
      <c r="K465" s="28">
        <f t="shared" si="83"/>
        <v>464.03</v>
      </c>
      <c r="L465" s="81">
        <f t="shared" si="84"/>
        <v>0.99999367975892928</v>
      </c>
      <c r="M465" s="27">
        <f t="shared" si="85"/>
        <v>368.03</v>
      </c>
      <c r="N465" s="81">
        <f t="shared" si="86"/>
        <v>1.0000019737560353</v>
      </c>
      <c r="O465" s="27">
        <f t="shared" si="87"/>
        <v>50</v>
      </c>
      <c r="P465" s="81">
        <f t="shared" si="88"/>
        <v>1</v>
      </c>
      <c r="Q465" s="27">
        <f t="shared" si="89"/>
        <v>46</v>
      </c>
      <c r="R465" s="82">
        <f t="shared" si="90"/>
        <v>0.99992045850126632</v>
      </c>
    </row>
    <row r="466" spans="1:18" s="4" customFormat="1" ht="75" customHeight="1" x14ac:dyDescent="0.25">
      <c r="A466" s="205" t="s">
        <v>578</v>
      </c>
      <c r="B466" s="103" t="s">
        <v>579</v>
      </c>
      <c r="C466" s="119" t="s">
        <v>1365</v>
      </c>
      <c r="D466" s="115" t="s">
        <v>112</v>
      </c>
      <c r="E466" s="215"/>
      <c r="F466" s="170">
        <v>510.43622608000004</v>
      </c>
      <c r="G466" s="27">
        <v>404.83220096000002</v>
      </c>
      <c r="H466" s="27">
        <v>55</v>
      </c>
      <c r="I466" s="29">
        <v>50.604025120000003</v>
      </c>
      <c r="J466" s="76"/>
      <c r="K466" s="28">
        <f t="shared" si="83"/>
        <v>510.43</v>
      </c>
      <c r="L466" s="81">
        <f t="shared" si="84"/>
        <v>0.9999878024331309</v>
      </c>
      <c r="M466" s="27">
        <f t="shared" si="85"/>
        <v>404.83</v>
      </c>
      <c r="N466" s="81">
        <f t="shared" si="86"/>
        <v>0.99999456327832914</v>
      </c>
      <c r="O466" s="27">
        <f t="shared" si="87"/>
        <v>55</v>
      </c>
      <c r="P466" s="81">
        <f t="shared" si="88"/>
        <v>1</v>
      </c>
      <c r="Q466" s="27">
        <f t="shared" si="89"/>
        <v>50.6</v>
      </c>
      <c r="R466" s="82">
        <f t="shared" si="90"/>
        <v>0.99992045850126632</v>
      </c>
    </row>
    <row r="467" spans="1:18" s="4" customFormat="1" ht="63.75" customHeight="1" x14ac:dyDescent="0.25">
      <c r="A467" s="205" t="s">
        <v>580</v>
      </c>
      <c r="B467" s="103" t="s">
        <v>581</v>
      </c>
      <c r="C467" s="119" t="s">
        <v>1366</v>
      </c>
      <c r="D467" s="115" t="s">
        <v>112</v>
      </c>
      <c r="E467" s="215"/>
      <c r="F467" s="170">
        <v>1195.4632591601855</v>
      </c>
      <c r="G467" s="27">
        <v>651.44604099444484</v>
      </c>
      <c r="H467" s="27">
        <v>435.44287799999989</v>
      </c>
      <c r="I467" s="29">
        <v>108.57434016574079</v>
      </c>
      <c r="J467" s="76"/>
      <c r="K467" s="28">
        <f t="shared" si="83"/>
        <v>1195.46</v>
      </c>
      <c r="L467" s="81">
        <f t="shared" si="84"/>
        <v>0.99999727372618064</v>
      </c>
      <c r="M467" s="27">
        <f t="shared" si="85"/>
        <v>651.45000000000005</v>
      </c>
      <c r="N467" s="81">
        <f t="shared" si="86"/>
        <v>1.0000060772578327</v>
      </c>
      <c r="O467" s="27">
        <f t="shared" si="87"/>
        <v>435.44</v>
      </c>
      <c r="P467" s="81">
        <f t="shared" si="88"/>
        <v>0.9999933906371069</v>
      </c>
      <c r="Q467" s="27">
        <f t="shared" si="89"/>
        <v>108.57</v>
      </c>
      <c r="R467" s="82">
        <f t="shared" si="90"/>
        <v>0.99996002586122856</v>
      </c>
    </row>
    <row r="468" spans="1:18" s="4" customFormat="1" ht="53.25" customHeight="1" x14ac:dyDescent="0.25">
      <c r="A468" s="205" t="s">
        <v>582</v>
      </c>
      <c r="B468" s="103" t="s">
        <v>1367</v>
      </c>
      <c r="C468" s="119" t="s">
        <v>1368</v>
      </c>
      <c r="D468" s="115" t="s">
        <v>112</v>
      </c>
      <c r="E468" s="215"/>
      <c r="F468" s="170">
        <v>943.19333920928011</v>
      </c>
      <c r="G468" s="27">
        <v>748.05630151936009</v>
      </c>
      <c r="H468" s="27">
        <v>101.62999999999998</v>
      </c>
      <c r="I468" s="29">
        <v>93.507037689920011</v>
      </c>
      <c r="J468" s="76"/>
      <c r="K468" s="28">
        <f t="shared" si="83"/>
        <v>943.19999999999993</v>
      </c>
      <c r="L468" s="81">
        <f t="shared" si="84"/>
        <v>1.0000070619569106</v>
      </c>
      <c r="M468" s="27">
        <f t="shared" si="85"/>
        <v>748.06</v>
      </c>
      <c r="N468" s="81">
        <f t="shared" si="86"/>
        <v>1.0000049441206931</v>
      </c>
      <c r="O468" s="27">
        <f t="shared" si="87"/>
        <v>101.63</v>
      </c>
      <c r="P468" s="81">
        <f t="shared" si="88"/>
        <v>1.0000000000000002</v>
      </c>
      <c r="Q468" s="27">
        <f t="shared" si="89"/>
        <v>93.51</v>
      </c>
      <c r="R468" s="82">
        <f t="shared" si="90"/>
        <v>1.0000316800762079</v>
      </c>
    </row>
    <row r="469" spans="1:18" s="4" customFormat="1" ht="93.75" customHeight="1" x14ac:dyDescent="0.25">
      <c r="A469" s="205" t="s">
        <v>583</v>
      </c>
      <c r="B469" s="103" t="s">
        <v>1369</v>
      </c>
      <c r="C469" s="119" t="s">
        <v>1747</v>
      </c>
      <c r="D469" s="115" t="s">
        <v>112</v>
      </c>
      <c r="E469" s="215"/>
      <c r="F469" s="170">
        <v>1734.9110123937278</v>
      </c>
      <c r="G469" s="27">
        <v>945.40831919462403</v>
      </c>
      <c r="H469" s="27">
        <v>631.93463999999983</v>
      </c>
      <c r="I469" s="29">
        <v>157.56805319910399</v>
      </c>
      <c r="J469" s="76"/>
      <c r="K469" s="28">
        <f t="shared" si="83"/>
        <v>1734.9099999999999</v>
      </c>
      <c r="L469" s="81">
        <f t="shared" si="84"/>
        <v>0.99999941645783519</v>
      </c>
      <c r="M469" s="27">
        <f t="shared" si="85"/>
        <v>945.41</v>
      </c>
      <c r="N469" s="81">
        <f t="shared" si="86"/>
        <v>1.0000017778618422</v>
      </c>
      <c r="O469" s="27">
        <f t="shared" si="87"/>
        <v>631.92999999999995</v>
      </c>
      <c r="P469" s="81">
        <f t="shared" si="88"/>
        <v>0.99999265746850041</v>
      </c>
      <c r="Q469" s="27">
        <f t="shared" si="89"/>
        <v>157.57</v>
      </c>
      <c r="R469" s="82">
        <f t="shared" si="90"/>
        <v>1.0000123553020837</v>
      </c>
    </row>
    <row r="470" spans="1:18" s="4" customFormat="1" ht="73.5" customHeight="1" x14ac:dyDescent="0.25">
      <c r="A470" s="205" t="s">
        <v>584</v>
      </c>
      <c r="B470" s="103" t="s">
        <v>1370</v>
      </c>
      <c r="C470" s="119" t="s">
        <v>1371</v>
      </c>
      <c r="D470" s="115" t="s">
        <v>112</v>
      </c>
      <c r="E470" s="212" t="s">
        <v>1748</v>
      </c>
      <c r="F470" s="170">
        <v>1381.6209347773761</v>
      </c>
      <c r="G470" s="27">
        <v>1095.777719802112</v>
      </c>
      <c r="H470" s="27">
        <v>148.87100000000001</v>
      </c>
      <c r="I470" s="29">
        <v>136.972214975264</v>
      </c>
      <c r="J470" s="76"/>
      <c r="K470" s="28">
        <f t="shared" si="83"/>
        <v>1381.6200000000001</v>
      </c>
      <c r="L470" s="81">
        <f t="shared" si="84"/>
        <v>0.99999932341979447</v>
      </c>
      <c r="M470" s="27">
        <f t="shared" si="85"/>
        <v>1095.78</v>
      </c>
      <c r="N470" s="81">
        <f t="shared" si="86"/>
        <v>1.0000020808945527</v>
      </c>
      <c r="O470" s="27">
        <f t="shared" si="87"/>
        <v>148.87</v>
      </c>
      <c r="P470" s="81">
        <f t="shared" si="88"/>
        <v>0.99999328277501998</v>
      </c>
      <c r="Q470" s="27">
        <f t="shared" si="89"/>
        <v>136.97</v>
      </c>
      <c r="R470" s="82">
        <f t="shared" si="90"/>
        <v>0.99998382901769967</v>
      </c>
    </row>
    <row r="471" spans="1:18" s="4" customFormat="1" ht="56.1" customHeight="1" x14ac:dyDescent="0.25">
      <c r="A471" s="205" t="s">
        <v>585</v>
      </c>
      <c r="B471" s="103" t="s">
        <v>1372</v>
      </c>
      <c r="C471" s="119" t="s">
        <v>1373</v>
      </c>
      <c r="D471" s="115" t="s">
        <v>1749</v>
      </c>
      <c r="E471" s="215"/>
      <c r="F471" s="170">
        <v>1001.1299999999999</v>
      </c>
      <c r="G471" s="27">
        <v>1001.1299999999999</v>
      </c>
      <c r="H471" s="27">
        <v>0</v>
      </c>
      <c r="I471" s="29">
        <v>0</v>
      </c>
      <c r="J471" s="76"/>
      <c r="K471" s="28">
        <f t="shared" si="83"/>
        <v>1001.13</v>
      </c>
      <c r="L471" s="81">
        <f t="shared" si="84"/>
        <v>1.0000000000000002</v>
      </c>
      <c r="M471" s="27">
        <f t="shared" si="85"/>
        <v>1001.13</v>
      </c>
      <c r="N471" s="81">
        <f t="shared" si="86"/>
        <v>1.0000000000000002</v>
      </c>
      <c r="O471" s="27">
        <f t="shared" si="87"/>
        <v>0</v>
      </c>
      <c r="P471" s="81" t="e">
        <f t="shared" si="88"/>
        <v>#DIV/0!</v>
      </c>
      <c r="Q471" s="27">
        <f t="shared" si="89"/>
        <v>0</v>
      </c>
      <c r="R471" s="82" t="e">
        <f t="shared" si="90"/>
        <v>#DIV/0!</v>
      </c>
    </row>
    <row r="472" spans="1:18" s="4" customFormat="1" ht="150" customHeight="1" x14ac:dyDescent="0.25">
      <c r="A472" s="205" t="s">
        <v>1227</v>
      </c>
      <c r="B472" s="103" t="s">
        <v>1750</v>
      </c>
      <c r="C472" s="119" t="s">
        <v>1751</v>
      </c>
      <c r="D472" s="115" t="s">
        <v>1228</v>
      </c>
      <c r="E472" s="216" t="s">
        <v>1229</v>
      </c>
      <c r="F472" s="170">
        <v>357.04</v>
      </c>
      <c r="G472" s="27">
        <v>357.04</v>
      </c>
      <c r="H472" s="27">
        <v>0</v>
      </c>
      <c r="I472" s="29">
        <v>0</v>
      </c>
      <c r="J472" s="76"/>
      <c r="K472" s="28">
        <f t="shared" si="83"/>
        <v>357.04</v>
      </c>
      <c r="L472" s="81">
        <f t="shared" si="84"/>
        <v>1</v>
      </c>
      <c r="M472" s="27">
        <f t="shared" si="85"/>
        <v>357.04</v>
      </c>
      <c r="N472" s="81">
        <f t="shared" si="86"/>
        <v>1</v>
      </c>
      <c r="O472" s="27">
        <f t="shared" si="87"/>
        <v>0</v>
      </c>
      <c r="P472" s="81" t="e">
        <f t="shared" si="88"/>
        <v>#DIV/0!</v>
      </c>
      <c r="Q472" s="27">
        <f t="shared" si="89"/>
        <v>0</v>
      </c>
      <c r="R472" s="82" t="e">
        <f t="shared" si="90"/>
        <v>#DIV/0!</v>
      </c>
    </row>
    <row r="473" spans="1:18" s="4" customFormat="1" ht="186.75" customHeight="1" x14ac:dyDescent="0.25">
      <c r="A473" s="205" t="s">
        <v>1230</v>
      </c>
      <c r="B473" s="103" t="s">
        <v>1231</v>
      </c>
      <c r="C473" s="119" t="s">
        <v>1752</v>
      </c>
      <c r="D473" s="115" t="s">
        <v>1232</v>
      </c>
      <c r="E473" s="216" t="s">
        <v>1229</v>
      </c>
      <c r="F473" s="170">
        <v>7969.71</v>
      </c>
      <c r="G473" s="27">
        <v>7969.71</v>
      </c>
      <c r="H473" s="27">
        <v>0</v>
      </c>
      <c r="I473" s="29">
        <v>0</v>
      </c>
      <c r="J473" s="76"/>
      <c r="K473" s="28">
        <f t="shared" si="83"/>
        <v>7969.71</v>
      </c>
      <c r="L473" s="81">
        <f t="shared" si="84"/>
        <v>1</v>
      </c>
      <c r="M473" s="27">
        <f t="shared" si="85"/>
        <v>7969.71</v>
      </c>
      <c r="N473" s="81">
        <f t="shared" si="86"/>
        <v>1</v>
      </c>
      <c r="O473" s="27">
        <f t="shared" si="87"/>
        <v>0</v>
      </c>
      <c r="P473" s="81" t="e">
        <f t="shared" si="88"/>
        <v>#DIV/0!</v>
      </c>
      <c r="Q473" s="27">
        <f t="shared" si="89"/>
        <v>0</v>
      </c>
      <c r="R473" s="82" t="e">
        <f t="shared" si="90"/>
        <v>#DIV/0!</v>
      </c>
    </row>
    <row r="474" spans="1:18" s="4" customFormat="1" ht="105.75" customHeight="1" x14ac:dyDescent="0.25">
      <c r="A474" s="205" t="s">
        <v>1233</v>
      </c>
      <c r="B474" s="103" t="s">
        <v>1234</v>
      </c>
      <c r="C474" s="119" t="s">
        <v>1753</v>
      </c>
      <c r="D474" s="115" t="s">
        <v>108</v>
      </c>
      <c r="E474" s="216" t="s">
        <v>1229</v>
      </c>
      <c r="F474" s="170">
        <v>17262.059999999998</v>
      </c>
      <c r="G474" s="27">
        <v>17262.059999999998</v>
      </c>
      <c r="H474" s="27">
        <v>0</v>
      </c>
      <c r="I474" s="29">
        <v>0</v>
      </c>
      <c r="J474" s="76"/>
      <c r="K474" s="28">
        <f t="shared" si="83"/>
        <v>17262.060000000001</v>
      </c>
      <c r="L474" s="81">
        <f t="shared" si="84"/>
        <v>1.0000000000000002</v>
      </c>
      <c r="M474" s="27">
        <f t="shared" si="85"/>
        <v>17262.060000000001</v>
      </c>
      <c r="N474" s="81">
        <f t="shared" si="86"/>
        <v>1.0000000000000002</v>
      </c>
      <c r="O474" s="27">
        <f t="shared" si="87"/>
        <v>0</v>
      </c>
      <c r="P474" s="81" t="e">
        <f t="shared" si="88"/>
        <v>#DIV/0!</v>
      </c>
      <c r="Q474" s="27">
        <f t="shared" si="89"/>
        <v>0</v>
      </c>
      <c r="R474" s="82" t="e">
        <f t="shared" si="90"/>
        <v>#DIV/0!</v>
      </c>
    </row>
    <row r="475" spans="1:18" s="4" customFormat="1" ht="39" customHeight="1" x14ac:dyDescent="0.25">
      <c r="A475" s="205" t="s">
        <v>586</v>
      </c>
      <c r="B475" s="103" t="s">
        <v>587</v>
      </c>
      <c r="C475" s="119" t="s">
        <v>588</v>
      </c>
      <c r="D475" s="14" t="s">
        <v>112</v>
      </c>
      <c r="E475" s="212"/>
      <c r="F475" s="170">
        <v>18.401463679999999</v>
      </c>
      <c r="G475" s="27">
        <v>18.401463679999999</v>
      </c>
      <c r="H475" s="27">
        <v>0</v>
      </c>
      <c r="I475" s="29">
        <v>0</v>
      </c>
      <c r="J475" s="76"/>
      <c r="K475" s="28">
        <f t="shared" si="83"/>
        <v>18.399999999999999</v>
      </c>
      <c r="L475" s="81">
        <f t="shared" si="84"/>
        <v>0.99992045850126632</v>
      </c>
      <c r="M475" s="27">
        <f t="shared" si="85"/>
        <v>18.399999999999999</v>
      </c>
      <c r="N475" s="81">
        <f t="shared" si="86"/>
        <v>0.99992045850126632</v>
      </c>
      <c r="O475" s="27">
        <f t="shared" si="87"/>
        <v>0</v>
      </c>
      <c r="P475" s="81" t="e">
        <f t="shared" si="88"/>
        <v>#DIV/0!</v>
      </c>
      <c r="Q475" s="27">
        <f t="shared" si="89"/>
        <v>0</v>
      </c>
      <c r="R475" s="82" t="e">
        <f t="shared" si="90"/>
        <v>#DIV/0!</v>
      </c>
    </row>
    <row r="476" spans="1:18" s="4" customFormat="1" ht="39" customHeight="1" x14ac:dyDescent="0.25">
      <c r="A476" s="205" t="s">
        <v>589</v>
      </c>
      <c r="B476" s="103" t="s">
        <v>590</v>
      </c>
      <c r="C476" s="119" t="s">
        <v>591</v>
      </c>
      <c r="D476" s="14" t="s">
        <v>112</v>
      </c>
      <c r="E476" s="212"/>
      <c r="F476" s="170">
        <v>64.405122880000008</v>
      </c>
      <c r="G476" s="27">
        <v>64.405122880000008</v>
      </c>
      <c r="H476" s="27">
        <v>0</v>
      </c>
      <c r="I476" s="29">
        <v>0</v>
      </c>
      <c r="J476" s="76"/>
      <c r="K476" s="28">
        <f t="shared" si="83"/>
        <v>64.41</v>
      </c>
      <c r="L476" s="81">
        <f t="shared" si="84"/>
        <v>1.0000757256532073</v>
      </c>
      <c r="M476" s="27">
        <f t="shared" si="85"/>
        <v>64.41</v>
      </c>
      <c r="N476" s="81">
        <f t="shared" si="86"/>
        <v>1.0000757256532073</v>
      </c>
      <c r="O476" s="27">
        <f t="shared" si="87"/>
        <v>0</v>
      </c>
      <c r="P476" s="81" t="e">
        <f t="shared" si="88"/>
        <v>#DIV/0!</v>
      </c>
      <c r="Q476" s="27">
        <f t="shared" si="89"/>
        <v>0</v>
      </c>
      <c r="R476" s="82" t="e">
        <f t="shared" si="90"/>
        <v>#DIV/0!</v>
      </c>
    </row>
    <row r="477" spans="1:18" s="4" customFormat="1" ht="39" customHeight="1" x14ac:dyDescent="0.25">
      <c r="A477" s="205" t="s">
        <v>592</v>
      </c>
      <c r="B477" s="103" t="s">
        <v>593</v>
      </c>
      <c r="C477" s="119"/>
      <c r="D477" s="14"/>
      <c r="E477" s="212"/>
      <c r="F477" s="170"/>
      <c r="G477" s="27"/>
      <c r="H477" s="27"/>
      <c r="I477" s="29"/>
      <c r="J477" s="76"/>
      <c r="K477" s="28"/>
      <c r="L477" s="81"/>
      <c r="M477" s="27"/>
      <c r="N477" s="81"/>
      <c r="O477" s="27"/>
      <c r="P477" s="81"/>
      <c r="Q477" s="27"/>
      <c r="R477" s="82"/>
    </row>
    <row r="478" spans="1:18" s="4" customFormat="1" ht="85.5" customHeight="1" x14ac:dyDescent="0.25">
      <c r="A478" s="205" t="s">
        <v>594</v>
      </c>
      <c r="B478" s="103" t="s">
        <v>595</v>
      </c>
      <c r="C478" s="119" t="s">
        <v>596</v>
      </c>
      <c r="D478" s="14" t="s">
        <v>112</v>
      </c>
      <c r="E478" s="212"/>
      <c r="F478" s="170">
        <v>822.82488255999999</v>
      </c>
      <c r="G478" s="27">
        <v>312.82488255999999</v>
      </c>
      <c r="H478" s="27">
        <v>510</v>
      </c>
      <c r="I478" s="29">
        <v>0</v>
      </c>
      <c r="J478" s="76"/>
      <c r="K478" s="28">
        <f t="shared" si="83"/>
        <v>822.81999999999994</v>
      </c>
      <c r="L478" s="81">
        <f t="shared" ref="L478:L506" si="91">K478/F478</f>
        <v>0.99999406610069341</v>
      </c>
      <c r="M478" s="27">
        <f t="shared" si="85"/>
        <v>312.82</v>
      </c>
      <c r="N478" s="81">
        <f t="shared" si="86"/>
        <v>0.99998439203441858</v>
      </c>
      <c r="O478" s="27">
        <f t="shared" si="87"/>
        <v>510</v>
      </c>
      <c r="P478" s="81">
        <f t="shared" si="88"/>
        <v>1</v>
      </c>
      <c r="Q478" s="27">
        <f t="shared" si="89"/>
        <v>0</v>
      </c>
      <c r="R478" s="82" t="e">
        <f t="shared" si="90"/>
        <v>#DIV/0!</v>
      </c>
    </row>
    <row r="479" spans="1:18" s="4" customFormat="1" ht="78" customHeight="1" x14ac:dyDescent="0.25">
      <c r="A479" s="205" t="s">
        <v>597</v>
      </c>
      <c r="B479" s="103" t="s">
        <v>598</v>
      </c>
      <c r="C479" s="119" t="s">
        <v>599</v>
      </c>
      <c r="D479" s="14" t="s">
        <v>112</v>
      </c>
      <c r="E479" s="212"/>
      <c r="F479" s="170">
        <v>324.82305295999998</v>
      </c>
      <c r="G479" s="27">
        <v>289.82305295999998</v>
      </c>
      <c r="H479" s="27">
        <v>35</v>
      </c>
      <c r="I479" s="29">
        <v>0</v>
      </c>
      <c r="J479" s="76"/>
      <c r="K479" s="28">
        <f t="shared" si="83"/>
        <v>324.82</v>
      </c>
      <c r="L479" s="81">
        <f t="shared" si="91"/>
        <v>0.99999060115970162</v>
      </c>
      <c r="M479" s="27">
        <f t="shared" si="85"/>
        <v>289.82</v>
      </c>
      <c r="N479" s="81">
        <f t="shared" si="86"/>
        <v>0.99998946612435136</v>
      </c>
      <c r="O479" s="27">
        <f t="shared" si="87"/>
        <v>35</v>
      </c>
      <c r="P479" s="81">
        <f t="shared" si="88"/>
        <v>1</v>
      </c>
      <c r="Q479" s="27">
        <f t="shared" si="89"/>
        <v>0</v>
      </c>
      <c r="R479" s="82" t="e">
        <f t="shared" si="90"/>
        <v>#DIV/0!</v>
      </c>
    </row>
    <row r="480" spans="1:18" s="4" customFormat="1" ht="77.099999999999994" customHeight="1" x14ac:dyDescent="0.25">
      <c r="A480" s="205" t="s">
        <v>600</v>
      </c>
      <c r="B480" s="103" t="s">
        <v>601</v>
      </c>
      <c r="C480" s="119" t="s">
        <v>1754</v>
      </c>
      <c r="D480" s="14" t="s">
        <v>112</v>
      </c>
      <c r="E480" s="177" t="s">
        <v>1011</v>
      </c>
      <c r="F480" s="170">
        <v>584.68149532799998</v>
      </c>
      <c r="G480" s="27">
        <v>521.68149532799998</v>
      </c>
      <c r="H480" s="27">
        <v>63</v>
      </c>
      <c r="I480" s="29">
        <v>0</v>
      </c>
      <c r="J480" s="76"/>
      <c r="K480" s="28">
        <f t="shared" si="83"/>
        <v>584.67999999999995</v>
      </c>
      <c r="L480" s="81">
        <f t="shared" si="91"/>
        <v>0.99999744249131883</v>
      </c>
      <c r="M480" s="27">
        <f t="shared" si="85"/>
        <v>521.67999999999995</v>
      </c>
      <c r="N480" s="81">
        <f t="shared" si="86"/>
        <v>0.99999713363802734</v>
      </c>
      <c r="O480" s="27">
        <f t="shared" si="87"/>
        <v>63</v>
      </c>
      <c r="P480" s="81">
        <f t="shared" si="88"/>
        <v>1</v>
      </c>
      <c r="Q480" s="27">
        <f t="shared" si="89"/>
        <v>0</v>
      </c>
      <c r="R480" s="82" t="e">
        <f t="shared" si="90"/>
        <v>#DIV/0!</v>
      </c>
    </row>
    <row r="481" spans="1:18" s="4" customFormat="1" ht="122.25" customHeight="1" x14ac:dyDescent="0.25">
      <c r="A481" s="205" t="s">
        <v>602</v>
      </c>
      <c r="B481" s="103" t="s">
        <v>603</v>
      </c>
      <c r="C481" s="119" t="s">
        <v>1755</v>
      </c>
      <c r="D481" s="18" t="s">
        <v>112</v>
      </c>
      <c r="E481" s="212"/>
      <c r="F481" s="170">
        <v>8617.3017477120011</v>
      </c>
      <c r="G481" s="27">
        <v>4492.9386408960008</v>
      </c>
      <c r="H481" s="27">
        <v>3375.54</v>
      </c>
      <c r="I481" s="29">
        <v>748.82310681600006</v>
      </c>
      <c r="J481" s="76"/>
      <c r="K481" s="28">
        <f t="shared" si="83"/>
        <v>8617.2999999999993</v>
      </c>
      <c r="L481" s="81">
        <f t="shared" si="91"/>
        <v>0.99999979718570231</v>
      </c>
      <c r="M481" s="27">
        <f t="shared" si="85"/>
        <v>4492.9399999999996</v>
      </c>
      <c r="N481" s="81">
        <f t="shared" si="86"/>
        <v>1.0000003024977877</v>
      </c>
      <c r="O481" s="27">
        <f t="shared" si="87"/>
        <v>3375.54</v>
      </c>
      <c r="P481" s="81">
        <f t="shared" si="88"/>
        <v>1</v>
      </c>
      <c r="Q481" s="27">
        <f t="shared" si="89"/>
        <v>748.82</v>
      </c>
      <c r="R481" s="82">
        <f t="shared" si="90"/>
        <v>0.99999585106820055</v>
      </c>
    </row>
    <row r="482" spans="1:18" s="4" customFormat="1" ht="124.5" customHeight="1" x14ac:dyDescent="0.25">
      <c r="A482" s="205" t="s">
        <v>604</v>
      </c>
      <c r="B482" s="103" t="s">
        <v>605</v>
      </c>
      <c r="C482" s="119" t="s">
        <v>1756</v>
      </c>
      <c r="D482" s="18" t="s">
        <v>112</v>
      </c>
      <c r="E482" s="212"/>
      <c r="F482" s="170">
        <v>6065.8013300736002</v>
      </c>
      <c r="G482" s="27">
        <v>3883.4821638143999</v>
      </c>
      <c r="H482" s="27">
        <v>1627.5360000000001</v>
      </c>
      <c r="I482" s="29">
        <v>554.78316625920002</v>
      </c>
      <c r="J482" s="76"/>
      <c r="K482" s="28">
        <f t="shared" si="83"/>
        <v>6065.8</v>
      </c>
      <c r="L482" s="81">
        <f t="shared" si="91"/>
        <v>0.99999978072582207</v>
      </c>
      <c r="M482" s="27">
        <f t="shared" si="85"/>
        <v>3883.48</v>
      </c>
      <c r="N482" s="81">
        <f t="shared" si="86"/>
        <v>0.99999944281592945</v>
      </c>
      <c r="O482" s="27">
        <f t="shared" si="87"/>
        <v>1627.54</v>
      </c>
      <c r="P482" s="81">
        <f t="shared" si="88"/>
        <v>1.0000024577029325</v>
      </c>
      <c r="Q482" s="27">
        <f t="shared" si="89"/>
        <v>554.78</v>
      </c>
      <c r="R482" s="82">
        <f t="shared" si="90"/>
        <v>0.99999429279871377</v>
      </c>
    </row>
    <row r="483" spans="1:18" s="4" customFormat="1" ht="161.25" customHeight="1" x14ac:dyDescent="0.25">
      <c r="A483" s="205" t="s">
        <v>606</v>
      </c>
      <c r="B483" s="103" t="s">
        <v>607</v>
      </c>
      <c r="C483" s="119" t="s">
        <v>1757</v>
      </c>
      <c r="D483" s="18" t="s">
        <v>112</v>
      </c>
      <c r="E483" s="212"/>
      <c r="F483" s="170">
        <v>2358.1435059763198</v>
      </c>
      <c r="G483" s="27">
        <v>2065.5056310266878</v>
      </c>
      <c r="H483" s="27">
        <v>58.14</v>
      </c>
      <c r="I483" s="29">
        <v>234.49787494963201</v>
      </c>
      <c r="J483" s="76"/>
      <c r="K483" s="28">
        <f t="shared" si="83"/>
        <v>2358.15</v>
      </c>
      <c r="L483" s="81">
        <f t="shared" si="91"/>
        <v>1.0000027538712821</v>
      </c>
      <c r="M483" s="27">
        <f t="shared" si="85"/>
        <v>2065.5100000000002</v>
      </c>
      <c r="N483" s="81">
        <f t="shared" si="86"/>
        <v>1.0000021152076504</v>
      </c>
      <c r="O483" s="27">
        <f t="shared" si="87"/>
        <v>58.14</v>
      </c>
      <c r="P483" s="81">
        <f t="shared" si="88"/>
        <v>1</v>
      </c>
      <c r="Q483" s="27">
        <f t="shared" si="89"/>
        <v>234.5</v>
      </c>
      <c r="R483" s="82">
        <f t="shared" si="90"/>
        <v>1.000009062130599</v>
      </c>
    </row>
    <row r="484" spans="1:18" s="4" customFormat="1" ht="57.6" customHeight="1" x14ac:dyDescent="0.25">
      <c r="A484" s="182" t="s">
        <v>1093</v>
      </c>
      <c r="B484" s="105" t="s">
        <v>1094</v>
      </c>
      <c r="C484" s="119" t="s">
        <v>1758</v>
      </c>
      <c r="D484" s="18" t="s">
        <v>114</v>
      </c>
      <c r="E484" s="212" t="s">
        <v>1112</v>
      </c>
      <c r="F484" s="170">
        <v>1361.8123142400002</v>
      </c>
      <c r="G484" s="27">
        <v>1361.8123142400002</v>
      </c>
      <c r="H484" s="27">
        <v>0</v>
      </c>
      <c r="I484" s="29">
        <v>0</v>
      </c>
      <c r="J484" s="76"/>
      <c r="K484" s="28">
        <f t="shared" si="83"/>
        <v>1361.81</v>
      </c>
      <c r="L484" s="81">
        <f t="shared" si="91"/>
        <v>0.99999830061751094</v>
      </c>
      <c r="M484" s="27">
        <f t="shared" si="85"/>
        <v>1361.81</v>
      </c>
      <c r="N484" s="81">
        <f t="shared" si="86"/>
        <v>0.99999830061751094</v>
      </c>
      <c r="O484" s="27">
        <f t="shared" si="87"/>
        <v>0</v>
      </c>
      <c r="P484" s="81" t="e">
        <f t="shared" si="88"/>
        <v>#DIV/0!</v>
      </c>
      <c r="Q484" s="27">
        <f t="shared" si="89"/>
        <v>0</v>
      </c>
      <c r="R484" s="82" t="e">
        <f t="shared" si="90"/>
        <v>#DIV/0!</v>
      </c>
    </row>
    <row r="485" spans="1:18" s="4" customFormat="1" ht="61.5" customHeight="1" x14ac:dyDescent="0.25">
      <c r="A485" s="205" t="s">
        <v>608</v>
      </c>
      <c r="B485" s="103" t="s">
        <v>609</v>
      </c>
      <c r="C485" s="119" t="s">
        <v>1374</v>
      </c>
      <c r="D485" s="14" t="s">
        <v>387</v>
      </c>
      <c r="E485" s="212"/>
      <c r="F485" s="170">
        <v>520.87123916467203</v>
      </c>
      <c r="G485" s="27">
        <v>149.76126717235201</v>
      </c>
      <c r="H485" s="27">
        <v>329.50961999999998</v>
      </c>
      <c r="I485" s="29">
        <v>41.60035199232</v>
      </c>
      <c r="J485" s="76"/>
      <c r="K485" s="28">
        <f t="shared" si="83"/>
        <v>520.87</v>
      </c>
      <c r="L485" s="81">
        <f t="shared" si="91"/>
        <v>0.99999762097697309</v>
      </c>
      <c r="M485" s="27">
        <f t="shared" si="85"/>
        <v>149.76</v>
      </c>
      <c r="N485" s="81">
        <f t="shared" si="86"/>
        <v>0.9999915387177476</v>
      </c>
      <c r="O485" s="27">
        <f t="shared" si="87"/>
        <v>329.51</v>
      </c>
      <c r="P485" s="81">
        <f t="shared" si="88"/>
        <v>1.0000011532288495</v>
      </c>
      <c r="Q485" s="27">
        <f t="shared" si="89"/>
        <v>41.6</v>
      </c>
      <c r="R485" s="82">
        <f t="shared" si="90"/>
        <v>0.99999153871774782</v>
      </c>
    </row>
    <row r="486" spans="1:18" s="4" customFormat="1" ht="78.75" customHeight="1" x14ac:dyDescent="0.25">
      <c r="A486" s="205" t="s">
        <v>610</v>
      </c>
      <c r="B486" s="103" t="s">
        <v>611</v>
      </c>
      <c r="C486" s="119" t="s">
        <v>1375</v>
      </c>
      <c r="D486" s="14" t="s">
        <v>612</v>
      </c>
      <c r="E486" s="212"/>
      <c r="F486" s="170">
        <v>5260.1120828006397</v>
      </c>
      <c r="G486" s="27">
        <v>1512.33756954624</v>
      </c>
      <c r="H486" s="27">
        <v>3327.4944</v>
      </c>
      <c r="I486" s="29">
        <v>420.28011325440002</v>
      </c>
      <c r="J486" s="76"/>
      <c r="K486" s="28">
        <f t="shared" si="83"/>
        <v>5260.11</v>
      </c>
      <c r="L486" s="81">
        <f t="shared" si="91"/>
        <v>0.99999960403873389</v>
      </c>
      <c r="M486" s="27">
        <f t="shared" si="85"/>
        <v>1512.34</v>
      </c>
      <c r="N486" s="81">
        <f t="shared" si="86"/>
        <v>1.0000016070841649</v>
      </c>
      <c r="O486" s="27">
        <f t="shared" si="87"/>
        <v>3327.49</v>
      </c>
      <c r="P486" s="81">
        <f t="shared" si="88"/>
        <v>0.99999867768372497</v>
      </c>
      <c r="Q486" s="27">
        <f t="shared" si="89"/>
        <v>420.28</v>
      </c>
      <c r="R486" s="82">
        <f t="shared" si="90"/>
        <v>0.99999973052638824</v>
      </c>
    </row>
    <row r="487" spans="1:18" s="4" customFormat="1" ht="69" customHeight="1" x14ac:dyDescent="0.25">
      <c r="A487" s="205" t="s">
        <v>613</v>
      </c>
      <c r="B487" s="103" t="s">
        <v>1759</v>
      </c>
      <c r="C487" s="119" t="s">
        <v>1376</v>
      </c>
      <c r="D487" s="115" t="s">
        <v>387</v>
      </c>
      <c r="E487" s="198" t="s">
        <v>1760</v>
      </c>
      <c r="F487" s="170">
        <v>104.45253990895984</v>
      </c>
      <c r="G487" s="27">
        <v>57.196906357599822</v>
      </c>
      <c r="H487" s="27">
        <v>38.844999999999999</v>
      </c>
      <c r="I487" s="29">
        <v>8.4106335513600001</v>
      </c>
      <c r="J487" s="76"/>
      <c r="K487" s="28">
        <f t="shared" si="83"/>
        <v>104.46000000000001</v>
      </c>
      <c r="L487" s="81">
        <f t="shared" si="91"/>
        <v>1.0000714208677612</v>
      </c>
      <c r="M487" s="27">
        <f t="shared" si="85"/>
        <v>57.2</v>
      </c>
      <c r="N487" s="81">
        <f t="shared" si="86"/>
        <v>1.0000540875826542</v>
      </c>
      <c r="O487" s="27">
        <f t="shared" si="87"/>
        <v>38.85</v>
      </c>
      <c r="P487" s="81">
        <f t="shared" si="88"/>
        <v>1.0001287166945554</v>
      </c>
      <c r="Q487" s="27">
        <f t="shared" si="89"/>
        <v>8.41</v>
      </c>
      <c r="R487" s="82">
        <f t="shared" si="90"/>
        <v>0.99992467257595619</v>
      </c>
    </row>
    <row r="488" spans="1:18" s="4" customFormat="1" ht="69" customHeight="1" x14ac:dyDescent="0.25">
      <c r="A488" s="205" t="s">
        <v>614</v>
      </c>
      <c r="B488" s="103" t="s">
        <v>1484</v>
      </c>
      <c r="C488" s="119" t="s">
        <v>1377</v>
      </c>
      <c r="D488" s="115" t="s">
        <v>387</v>
      </c>
      <c r="E488" s="198" t="s">
        <v>1760</v>
      </c>
      <c r="F488" s="170">
        <v>173.99253990895983</v>
      </c>
      <c r="G488" s="27">
        <v>57.196906357599822</v>
      </c>
      <c r="H488" s="27">
        <v>108.38500000000001</v>
      </c>
      <c r="I488" s="29">
        <v>8.4106335513600001</v>
      </c>
      <c r="J488" s="76"/>
      <c r="K488" s="28">
        <f t="shared" si="83"/>
        <v>174</v>
      </c>
      <c r="L488" s="81">
        <f t="shared" si="91"/>
        <v>1.000042875924704</v>
      </c>
      <c r="M488" s="27">
        <f t="shared" si="85"/>
        <v>57.2</v>
      </c>
      <c r="N488" s="81">
        <f t="shared" si="86"/>
        <v>1.0000540875826542</v>
      </c>
      <c r="O488" s="27">
        <f t="shared" si="87"/>
        <v>108.39</v>
      </c>
      <c r="P488" s="81">
        <f t="shared" si="88"/>
        <v>1.0000461318448124</v>
      </c>
      <c r="Q488" s="27">
        <f t="shared" si="89"/>
        <v>8.41</v>
      </c>
      <c r="R488" s="82">
        <f t="shared" si="90"/>
        <v>0.99992467257595619</v>
      </c>
    </row>
    <row r="489" spans="1:18" s="4" customFormat="1" ht="69" customHeight="1" x14ac:dyDescent="0.25">
      <c r="A489" s="205" t="s">
        <v>615</v>
      </c>
      <c r="B489" s="103" t="s">
        <v>1483</v>
      </c>
      <c r="C489" s="119" t="s">
        <v>1377</v>
      </c>
      <c r="D489" s="115" t="s">
        <v>387</v>
      </c>
      <c r="E489" s="198" t="s">
        <v>1760</v>
      </c>
      <c r="F489" s="170">
        <v>205.52253990895983</v>
      </c>
      <c r="G489" s="27">
        <v>57.196906357599822</v>
      </c>
      <c r="H489" s="27">
        <v>139.91499999999999</v>
      </c>
      <c r="I489" s="29">
        <v>8.4106335513600001</v>
      </c>
      <c r="J489" s="76"/>
      <c r="K489" s="28">
        <f t="shared" si="83"/>
        <v>205.53</v>
      </c>
      <c r="L489" s="81">
        <f t="shared" si="91"/>
        <v>1.00003629816488</v>
      </c>
      <c r="M489" s="27">
        <f t="shared" si="85"/>
        <v>57.2</v>
      </c>
      <c r="N489" s="81">
        <f t="shared" si="86"/>
        <v>1.0000540875826542</v>
      </c>
      <c r="O489" s="27">
        <f t="shared" si="87"/>
        <v>139.91999999999999</v>
      </c>
      <c r="P489" s="81">
        <f t="shared" si="88"/>
        <v>1.0000357359825609</v>
      </c>
      <c r="Q489" s="27">
        <f t="shared" si="89"/>
        <v>8.41</v>
      </c>
      <c r="R489" s="82">
        <f t="shared" si="90"/>
        <v>0.99992467257595619</v>
      </c>
    </row>
    <row r="490" spans="1:18" s="4" customFormat="1" ht="69" customHeight="1" x14ac:dyDescent="0.25">
      <c r="A490" s="205" t="s">
        <v>616</v>
      </c>
      <c r="B490" s="103" t="s">
        <v>1482</v>
      </c>
      <c r="C490" s="119" t="s">
        <v>1377</v>
      </c>
      <c r="D490" s="115" t="s">
        <v>387</v>
      </c>
      <c r="E490" s="198" t="s">
        <v>1760</v>
      </c>
      <c r="F490" s="170">
        <v>260.3325399089598</v>
      </c>
      <c r="G490" s="27">
        <v>57.196906357599822</v>
      </c>
      <c r="H490" s="27">
        <v>194.72499999999999</v>
      </c>
      <c r="I490" s="29">
        <v>8.4106335513600001</v>
      </c>
      <c r="J490" s="76"/>
      <c r="K490" s="28">
        <f t="shared" si="83"/>
        <v>260.34000000000003</v>
      </c>
      <c r="L490" s="81">
        <f t="shared" si="91"/>
        <v>1.0000286560068243</v>
      </c>
      <c r="M490" s="27">
        <f t="shared" si="85"/>
        <v>57.2</v>
      </c>
      <c r="N490" s="81">
        <f t="shared" si="86"/>
        <v>1.0000540875826542</v>
      </c>
      <c r="O490" s="27">
        <f t="shared" si="87"/>
        <v>194.73</v>
      </c>
      <c r="P490" s="81">
        <f t="shared" si="88"/>
        <v>1.0000256772371292</v>
      </c>
      <c r="Q490" s="27">
        <f t="shared" si="89"/>
        <v>8.41</v>
      </c>
      <c r="R490" s="82">
        <f t="shared" si="90"/>
        <v>0.99992467257595619</v>
      </c>
    </row>
    <row r="491" spans="1:18" s="4" customFormat="1" ht="69" customHeight="1" x14ac:dyDescent="0.25">
      <c r="A491" s="205" t="s">
        <v>617</v>
      </c>
      <c r="B491" s="103" t="s">
        <v>1378</v>
      </c>
      <c r="C491" s="119" t="s">
        <v>1379</v>
      </c>
      <c r="D491" s="115" t="s">
        <v>387</v>
      </c>
      <c r="E491" s="198" t="s">
        <v>1760</v>
      </c>
      <c r="F491" s="170">
        <v>31.048741803520006</v>
      </c>
      <c r="G491" s="27">
        <v>18.062812800000003</v>
      </c>
      <c r="H491" s="27">
        <v>6.94</v>
      </c>
      <c r="I491" s="29">
        <v>6.0459290035200004</v>
      </c>
      <c r="J491" s="76"/>
      <c r="K491" s="28">
        <f t="shared" si="83"/>
        <v>31.05</v>
      </c>
      <c r="L491" s="81">
        <f t="shared" si="91"/>
        <v>1.0000405232678333</v>
      </c>
      <c r="M491" s="27">
        <f t="shared" si="85"/>
        <v>18.059999999999999</v>
      </c>
      <c r="N491" s="81">
        <f t="shared" si="86"/>
        <v>0.99984427674520304</v>
      </c>
      <c r="O491" s="27">
        <f t="shared" si="87"/>
        <v>6.94</v>
      </c>
      <c r="P491" s="81">
        <f t="shared" si="88"/>
        <v>1</v>
      </c>
      <c r="Q491" s="27">
        <f t="shared" si="89"/>
        <v>6.05</v>
      </c>
      <c r="R491" s="82">
        <f t="shared" si="90"/>
        <v>1.0006733450686618</v>
      </c>
    </row>
    <row r="492" spans="1:18" s="4" customFormat="1" ht="69" customHeight="1" x14ac:dyDescent="0.25">
      <c r="A492" s="205" t="s">
        <v>618</v>
      </c>
      <c r="B492" s="103" t="s">
        <v>1485</v>
      </c>
      <c r="C492" s="119" t="s">
        <v>1380</v>
      </c>
      <c r="D492" s="115" t="s">
        <v>387</v>
      </c>
      <c r="E492" s="198" t="s">
        <v>1760</v>
      </c>
      <c r="F492" s="170">
        <v>97.418741803520007</v>
      </c>
      <c r="G492" s="27">
        <v>18.062812800000003</v>
      </c>
      <c r="H492" s="27">
        <v>73.31</v>
      </c>
      <c r="I492" s="29">
        <v>6.0459290035200004</v>
      </c>
      <c r="J492" s="76"/>
      <c r="K492" s="28">
        <f t="shared" si="83"/>
        <v>97.42</v>
      </c>
      <c r="L492" s="81">
        <f t="shared" si="91"/>
        <v>1.0000129153431536</v>
      </c>
      <c r="M492" s="27">
        <f t="shared" si="85"/>
        <v>18.059999999999999</v>
      </c>
      <c r="N492" s="81">
        <f t="shared" si="86"/>
        <v>0.99984427674520304</v>
      </c>
      <c r="O492" s="27">
        <f t="shared" si="87"/>
        <v>73.31</v>
      </c>
      <c r="P492" s="81">
        <f t="shared" si="88"/>
        <v>1</v>
      </c>
      <c r="Q492" s="27">
        <f t="shared" si="89"/>
        <v>6.05</v>
      </c>
      <c r="R492" s="82">
        <f t="shared" si="90"/>
        <v>1.0006733450686618</v>
      </c>
    </row>
    <row r="493" spans="1:18" s="4" customFormat="1" ht="69" customHeight="1" x14ac:dyDescent="0.25">
      <c r="A493" s="205" t="s">
        <v>619</v>
      </c>
      <c r="B493" s="103" t="s">
        <v>1486</v>
      </c>
      <c r="C493" s="119" t="s">
        <v>1380</v>
      </c>
      <c r="D493" s="115" t="s">
        <v>387</v>
      </c>
      <c r="E493" s="198" t="s">
        <v>1760</v>
      </c>
      <c r="F493" s="170">
        <v>128.94874180351999</v>
      </c>
      <c r="G493" s="27">
        <v>18.062812800000003</v>
      </c>
      <c r="H493" s="27">
        <v>104.84</v>
      </c>
      <c r="I493" s="29">
        <v>6.0459290035200004</v>
      </c>
      <c r="J493" s="76"/>
      <c r="K493" s="28">
        <f t="shared" si="83"/>
        <v>128.95000000000002</v>
      </c>
      <c r="L493" s="81">
        <f t="shared" si="91"/>
        <v>1.0000097573381672</v>
      </c>
      <c r="M493" s="27">
        <f t="shared" si="85"/>
        <v>18.059999999999999</v>
      </c>
      <c r="N493" s="81">
        <f t="shared" si="86"/>
        <v>0.99984427674520304</v>
      </c>
      <c r="O493" s="27">
        <f t="shared" si="87"/>
        <v>104.84</v>
      </c>
      <c r="P493" s="81">
        <f t="shared" si="88"/>
        <v>1</v>
      </c>
      <c r="Q493" s="27">
        <f t="shared" si="89"/>
        <v>6.05</v>
      </c>
      <c r="R493" s="82">
        <f t="shared" si="90"/>
        <v>1.0006733450686618</v>
      </c>
    </row>
    <row r="494" spans="1:18" s="4" customFormat="1" ht="69" customHeight="1" x14ac:dyDescent="0.25">
      <c r="A494" s="205" t="s">
        <v>620</v>
      </c>
      <c r="B494" s="103" t="s">
        <v>1487</v>
      </c>
      <c r="C494" s="119" t="s">
        <v>1380</v>
      </c>
      <c r="D494" s="115" t="s">
        <v>387</v>
      </c>
      <c r="E494" s="198" t="s">
        <v>1760</v>
      </c>
      <c r="F494" s="170">
        <v>183.75874180352</v>
      </c>
      <c r="G494" s="27">
        <v>18.062812800000003</v>
      </c>
      <c r="H494" s="27">
        <v>159.65</v>
      </c>
      <c r="I494" s="29">
        <v>6.0459290035200004</v>
      </c>
      <c r="J494" s="76"/>
      <c r="K494" s="28">
        <f t="shared" si="83"/>
        <v>183.76000000000002</v>
      </c>
      <c r="L494" s="81">
        <f t="shared" si="91"/>
        <v>1.0000068470020402</v>
      </c>
      <c r="M494" s="27">
        <f t="shared" si="85"/>
        <v>18.059999999999999</v>
      </c>
      <c r="N494" s="81">
        <f t="shared" si="86"/>
        <v>0.99984427674520304</v>
      </c>
      <c r="O494" s="27">
        <f t="shared" si="87"/>
        <v>159.65</v>
      </c>
      <c r="P494" s="81">
        <f t="shared" si="88"/>
        <v>1</v>
      </c>
      <c r="Q494" s="27">
        <f t="shared" si="89"/>
        <v>6.05</v>
      </c>
      <c r="R494" s="82">
        <f t="shared" si="90"/>
        <v>1.0006733450686618</v>
      </c>
    </row>
    <row r="495" spans="1:18" s="4" customFormat="1" ht="69" customHeight="1" x14ac:dyDescent="0.25">
      <c r="A495" s="205" t="s">
        <v>621</v>
      </c>
      <c r="B495" s="103" t="s">
        <v>1381</v>
      </c>
      <c r="C495" s="119" t="s">
        <v>1382</v>
      </c>
      <c r="D495" s="14" t="s">
        <v>387</v>
      </c>
      <c r="E495" s="198" t="s">
        <v>1760</v>
      </c>
      <c r="F495" s="170">
        <v>91.026462280575814</v>
      </c>
      <c r="G495" s="27">
        <v>58.65718059865582</v>
      </c>
      <c r="H495" s="27">
        <v>23.64</v>
      </c>
      <c r="I495" s="29">
        <v>8.7292816819199999</v>
      </c>
      <c r="J495" s="76"/>
      <c r="K495" s="28">
        <f t="shared" si="83"/>
        <v>91.03</v>
      </c>
      <c r="L495" s="81">
        <f t="shared" si="91"/>
        <v>1.000038864735985</v>
      </c>
      <c r="M495" s="27">
        <f t="shared" si="85"/>
        <v>58.66</v>
      </c>
      <c r="N495" s="81">
        <f t="shared" si="86"/>
        <v>1.0000480657494173</v>
      </c>
      <c r="O495" s="27">
        <f t="shared" si="87"/>
        <v>23.64</v>
      </c>
      <c r="P495" s="81">
        <f t="shared" si="88"/>
        <v>1</v>
      </c>
      <c r="Q495" s="27">
        <f t="shared" si="89"/>
        <v>8.73</v>
      </c>
      <c r="R495" s="82">
        <f t="shared" si="90"/>
        <v>1.0000822883378238</v>
      </c>
    </row>
    <row r="496" spans="1:18" s="4" customFormat="1" ht="69" customHeight="1" x14ac:dyDescent="0.25">
      <c r="A496" s="205" t="s">
        <v>622</v>
      </c>
      <c r="B496" s="103" t="s">
        <v>1383</v>
      </c>
      <c r="C496" s="119" t="s">
        <v>1384</v>
      </c>
      <c r="D496" s="14" t="s">
        <v>387</v>
      </c>
      <c r="E496" s="198" t="s">
        <v>1760</v>
      </c>
      <c r="F496" s="171">
        <v>157.3964622805758</v>
      </c>
      <c r="G496" s="27">
        <v>58.65718059865582</v>
      </c>
      <c r="H496" s="27">
        <v>90.01</v>
      </c>
      <c r="I496" s="29">
        <v>8.7292816819199999</v>
      </c>
      <c r="J496" s="76"/>
      <c r="K496" s="28">
        <f t="shared" si="83"/>
        <v>157.4</v>
      </c>
      <c r="L496" s="81">
        <f t="shared" si="91"/>
        <v>1.0000224764862751</v>
      </c>
      <c r="M496" s="27">
        <f t="shared" si="85"/>
        <v>58.66</v>
      </c>
      <c r="N496" s="81">
        <f t="shared" si="86"/>
        <v>1.0000480657494173</v>
      </c>
      <c r="O496" s="27">
        <f t="shared" si="87"/>
        <v>90.01</v>
      </c>
      <c r="P496" s="81">
        <f t="shared" si="88"/>
        <v>1</v>
      </c>
      <c r="Q496" s="27">
        <f t="shared" si="89"/>
        <v>8.73</v>
      </c>
      <c r="R496" s="82">
        <f t="shared" si="90"/>
        <v>1.0000822883378238</v>
      </c>
    </row>
    <row r="497" spans="1:18" s="4" customFormat="1" ht="69" customHeight="1" x14ac:dyDescent="0.25">
      <c r="A497" s="205" t="s">
        <v>623</v>
      </c>
      <c r="B497" s="103" t="s">
        <v>624</v>
      </c>
      <c r="C497" s="119" t="s">
        <v>1382</v>
      </c>
      <c r="D497" s="14" t="s">
        <v>387</v>
      </c>
      <c r="E497" s="198" t="s">
        <v>1760</v>
      </c>
      <c r="F497" s="170">
        <v>188.92646228057583</v>
      </c>
      <c r="G497" s="27">
        <v>58.65718059865582</v>
      </c>
      <c r="H497" s="27">
        <v>121.54</v>
      </c>
      <c r="I497" s="29">
        <v>8.7292816819199999</v>
      </c>
      <c r="J497" s="76"/>
      <c r="K497" s="28">
        <f t="shared" si="83"/>
        <v>188.92999999999998</v>
      </c>
      <c r="L497" s="81">
        <f t="shared" si="91"/>
        <v>1.0000187253780197</v>
      </c>
      <c r="M497" s="27">
        <f t="shared" si="85"/>
        <v>58.66</v>
      </c>
      <c r="N497" s="81">
        <f t="shared" si="86"/>
        <v>1.0000480657494173</v>
      </c>
      <c r="O497" s="27">
        <f t="shared" si="87"/>
        <v>121.54</v>
      </c>
      <c r="P497" s="81">
        <f t="shared" si="88"/>
        <v>1</v>
      </c>
      <c r="Q497" s="27">
        <f t="shared" si="89"/>
        <v>8.73</v>
      </c>
      <c r="R497" s="82">
        <f t="shared" si="90"/>
        <v>1.0000822883378238</v>
      </c>
    </row>
    <row r="498" spans="1:18" s="4" customFormat="1" ht="69" customHeight="1" x14ac:dyDescent="0.25">
      <c r="A498" s="205" t="s">
        <v>625</v>
      </c>
      <c r="B498" s="103" t="s">
        <v>626</v>
      </c>
      <c r="C498" s="119" t="s">
        <v>1382</v>
      </c>
      <c r="D498" s="14" t="s">
        <v>387</v>
      </c>
      <c r="E498" s="198" t="s">
        <v>1760</v>
      </c>
      <c r="F498" s="170">
        <v>243.73646228057584</v>
      </c>
      <c r="G498" s="27">
        <v>58.65718059865582</v>
      </c>
      <c r="H498" s="27">
        <v>176.35</v>
      </c>
      <c r="I498" s="29">
        <v>8.7292816819199999</v>
      </c>
      <c r="J498" s="76"/>
      <c r="K498" s="28">
        <f t="shared" si="83"/>
        <v>243.73999999999998</v>
      </c>
      <c r="L498" s="81">
        <f t="shared" si="91"/>
        <v>1.000014514526842</v>
      </c>
      <c r="M498" s="27">
        <f t="shared" si="85"/>
        <v>58.66</v>
      </c>
      <c r="N498" s="81">
        <f t="shared" si="86"/>
        <v>1.0000480657494173</v>
      </c>
      <c r="O498" s="27">
        <f t="shared" si="87"/>
        <v>176.35</v>
      </c>
      <c r="P498" s="81">
        <f t="shared" si="88"/>
        <v>1</v>
      </c>
      <c r="Q498" s="27">
        <f t="shared" si="89"/>
        <v>8.73</v>
      </c>
      <c r="R498" s="82">
        <f t="shared" si="90"/>
        <v>1.0000822883378238</v>
      </c>
    </row>
    <row r="499" spans="1:18" s="4" customFormat="1" ht="48" customHeight="1" x14ac:dyDescent="0.25">
      <c r="A499" s="205" t="s">
        <v>627</v>
      </c>
      <c r="B499" s="103" t="s">
        <v>1761</v>
      </c>
      <c r="C499" s="119" t="s">
        <v>628</v>
      </c>
      <c r="D499" s="115" t="s">
        <v>112</v>
      </c>
      <c r="E499" s="198"/>
      <c r="F499" s="170">
        <v>445.48654827946672</v>
      </c>
      <c r="G499" s="27">
        <v>176.30745160704001</v>
      </c>
      <c r="H499" s="27">
        <v>228.31666666666669</v>
      </c>
      <c r="I499" s="29">
        <v>40.862430005760004</v>
      </c>
      <c r="J499" s="76"/>
      <c r="K499" s="28">
        <f t="shared" si="83"/>
        <v>445.49</v>
      </c>
      <c r="L499" s="81">
        <f t="shared" si="91"/>
        <v>1.0000077482037262</v>
      </c>
      <c r="M499" s="27">
        <f t="shared" si="85"/>
        <v>176.31</v>
      </c>
      <c r="N499" s="81">
        <f t="shared" si="86"/>
        <v>1.0000144542555449</v>
      </c>
      <c r="O499" s="27">
        <f t="shared" si="87"/>
        <v>228.32</v>
      </c>
      <c r="P499" s="81">
        <f t="shared" si="88"/>
        <v>1.0000145996058105</v>
      </c>
      <c r="Q499" s="27">
        <f t="shared" si="89"/>
        <v>40.86</v>
      </c>
      <c r="R499" s="82">
        <f t="shared" si="90"/>
        <v>0.99994053203004174</v>
      </c>
    </row>
    <row r="500" spans="1:18" s="4" customFormat="1" ht="48" customHeight="1" x14ac:dyDescent="0.25">
      <c r="A500" s="205" t="s">
        <v>629</v>
      </c>
      <c r="B500" s="103" t="s">
        <v>630</v>
      </c>
      <c r="C500" s="119" t="s">
        <v>1385</v>
      </c>
      <c r="D500" s="14" t="s">
        <v>112</v>
      </c>
      <c r="E500" s="212"/>
      <c r="F500" s="171">
        <v>129.136347648</v>
      </c>
      <c r="G500" s="26">
        <v>129.136347648</v>
      </c>
      <c r="H500" s="27">
        <v>0</v>
      </c>
      <c r="I500" s="29">
        <v>0</v>
      </c>
      <c r="J500" s="76"/>
      <c r="K500" s="28">
        <f t="shared" si="83"/>
        <v>129.13999999999999</v>
      </c>
      <c r="L500" s="81">
        <f t="shared" si="91"/>
        <v>1.0000282829123366</v>
      </c>
      <c r="M500" s="27">
        <f t="shared" si="85"/>
        <v>129.13999999999999</v>
      </c>
      <c r="N500" s="81">
        <f t="shared" si="86"/>
        <v>1.0000282829123366</v>
      </c>
      <c r="O500" s="27">
        <f t="shared" si="87"/>
        <v>0</v>
      </c>
      <c r="P500" s="81" t="e">
        <f t="shared" si="88"/>
        <v>#DIV/0!</v>
      </c>
      <c r="Q500" s="27">
        <f t="shared" si="89"/>
        <v>0</v>
      </c>
      <c r="R500" s="82" t="e">
        <f t="shared" si="90"/>
        <v>#DIV/0!</v>
      </c>
    </row>
    <row r="501" spans="1:18" s="4" customFormat="1" ht="39" customHeight="1" x14ac:dyDescent="0.25">
      <c r="A501" s="205" t="s">
        <v>631</v>
      </c>
      <c r="B501" s="103" t="s">
        <v>632</v>
      </c>
      <c r="C501" s="119" t="s">
        <v>633</v>
      </c>
      <c r="D501" s="14" t="s">
        <v>112</v>
      </c>
      <c r="E501" s="212"/>
      <c r="F501" s="171">
        <v>179.6790913076992</v>
      </c>
      <c r="G501" s="26">
        <v>38.0231913076992</v>
      </c>
      <c r="H501" s="27">
        <v>141.6559</v>
      </c>
      <c r="I501" s="29">
        <v>0</v>
      </c>
      <c r="J501" s="76"/>
      <c r="K501" s="28">
        <f t="shared" si="83"/>
        <v>179.68</v>
      </c>
      <c r="L501" s="81">
        <f t="shared" si="91"/>
        <v>1.0000050573068586</v>
      </c>
      <c r="M501" s="27">
        <f t="shared" si="85"/>
        <v>38.020000000000003</v>
      </c>
      <c r="N501" s="81">
        <f t="shared" si="86"/>
        <v>0.99991606944105849</v>
      </c>
      <c r="O501" s="27">
        <f t="shared" si="87"/>
        <v>141.66</v>
      </c>
      <c r="P501" s="81">
        <f t="shared" si="88"/>
        <v>1.0000289433761671</v>
      </c>
      <c r="Q501" s="27">
        <f t="shared" si="89"/>
        <v>0</v>
      </c>
      <c r="R501" s="82" t="e">
        <f t="shared" si="90"/>
        <v>#DIV/0!</v>
      </c>
    </row>
    <row r="502" spans="1:18" s="4" customFormat="1" ht="81" customHeight="1" x14ac:dyDescent="0.25">
      <c r="A502" s="205" t="s">
        <v>1235</v>
      </c>
      <c r="B502" s="103" t="s">
        <v>1236</v>
      </c>
      <c r="C502" s="119" t="s">
        <v>1762</v>
      </c>
      <c r="D502" s="14" t="s">
        <v>112</v>
      </c>
      <c r="E502" s="212"/>
      <c r="F502" s="170">
        <v>287.76</v>
      </c>
      <c r="G502" s="27">
        <v>261.59999999999997</v>
      </c>
      <c r="H502" s="27">
        <v>0</v>
      </c>
      <c r="I502" s="29">
        <v>26.16</v>
      </c>
      <c r="J502" s="76"/>
      <c r="K502" s="28">
        <f t="shared" si="83"/>
        <v>287.76000000000005</v>
      </c>
      <c r="L502" s="81">
        <f t="shared" si="91"/>
        <v>1.0000000000000002</v>
      </c>
      <c r="M502" s="27">
        <f t="shared" si="85"/>
        <v>261.60000000000002</v>
      </c>
      <c r="N502" s="81">
        <f t="shared" si="86"/>
        <v>1.0000000000000002</v>
      </c>
      <c r="O502" s="27">
        <f t="shared" si="87"/>
        <v>0</v>
      </c>
      <c r="P502" s="81" t="e">
        <f t="shared" si="88"/>
        <v>#DIV/0!</v>
      </c>
      <c r="Q502" s="27">
        <f t="shared" si="89"/>
        <v>26.16</v>
      </c>
      <c r="R502" s="82">
        <f t="shared" si="90"/>
        <v>1</v>
      </c>
    </row>
    <row r="503" spans="1:18" s="4" customFormat="1" ht="39" customHeight="1" x14ac:dyDescent="0.25">
      <c r="A503" s="205" t="s">
        <v>634</v>
      </c>
      <c r="B503" s="103" t="s">
        <v>635</v>
      </c>
      <c r="C503" s="119" t="s">
        <v>636</v>
      </c>
      <c r="D503" s="14" t="s">
        <v>112</v>
      </c>
      <c r="E503" s="212"/>
      <c r="F503" s="170">
        <v>109.42807813789867</v>
      </c>
      <c r="G503" s="27">
        <v>20.109911471232</v>
      </c>
      <c r="H503" s="27">
        <v>89.31816666666667</v>
      </c>
      <c r="I503" s="29">
        <v>0</v>
      </c>
      <c r="J503" s="76"/>
      <c r="K503" s="28">
        <f t="shared" si="83"/>
        <v>109.42999999999999</v>
      </c>
      <c r="L503" s="81">
        <f t="shared" si="91"/>
        <v>1.0000175627876686</v>
      </c>
      <c r="M503" s="27">
        <f t="shared" si="85"/>
        <v>20.11</v>
      </c>
      <c r="N503" s="81">
        <f t="shared" si="86"/>
        <v>1.0000044022455359</v>
      </c>
      <c r="O503" s="27">
        <f t="shared" si="87"/>
        <v>89.32</v>
      </c>
      <c r="P503" s="81">
        <f t="shared" si="88"/>
        <v>1.0000205258728627</v>
      </c>
      <c r="Q503" s="27">
        <f t="shared" si="89"/>
        <v>0</v>
      </c>
      <c r="R503" s="82" t="e">
        <f t="shared" si="90"/>
        <v>#DIV/0!</v>
      </c>
    </row>
    <row r="504" spans="1:18" s="4" customFormat="1" ht="180" customHeight="1" x14ac:dyDescent="0.25">
      <c r="A504" s="205" t="s">
        <v>637</v>
      </c>
      <c r="B504" s="103" t="s">
        <v>638</v>
      </c>
      <c r="C504" s="130" t="s">
        <v>1763</v>
      </c>
      <c r="D504" s="14" t="s">
        <v>502</v>
      </c>
      <c r="E504" s="212"/>
      <c r="F504" s="170">
        <v>63543.166609720327</v>
      </c>
      <c r="G504" s="27">
        <v>20721.15125978112</v>
      </c>
      <c r="H504" s="27">
        <v>37066.14</v>
      </c>
      <c r="I504" s="29">
        <v>5755.8753499392005</v>
      </c>
      <c r="J504" s="76"/>
      <c r="K504" s="28">
        <f t="shared" si="83"/>
        <v>63543.17</v>
      </c>
      <c r="L504" s="81">
        <f t="shared" si="91"/>
        <v>1.0000000533539617</v>
      </c>
      <c r="M504" s="27">
        <f t="shared" si="85"/>
        <v>20721.150000000001</v>
      </c>
      <c r="N504" s="81">
        <f t="shared" si="86"/>
        <v>0.99999993920313102</v>
      </c>
      <c r="O504" s="27">
        <f t="shared" si="87"/>
        <v>37066.14</v>
      </c>
      <c r="P504" s="81">
        <f t="shared" si="88"/>
        <v>1</v>
      </c>
      <c r="Q504" s="27">
        <f t="shared" si="89"/>
        <v>5755.88</v>
      </c>
      <c r="R504" s="82">
        <f t="shared" si="90"/>
        <v>1.0000008078807334</v>
      </c>
    </row>
    <row r="505" spans="1:18" s="4" customFormat="1" ht="48" customHeight="1" x14ac:dyDescent="0.25">
      <c r="A505" s="205" t="s">
        <v>639</v>
      </c>
      <c r="B505" s="103" t="s">
        <v>640</v>
      </c>
      <c r="C505" s="119" t="s">
        <v>641</v>
      </c>
      <c r="D505" s="14" t="s">
        <v>112</v>
      </c>
      <c r="E505" s="212"/>
      <c r="F505" s="170">
        <v>449.78391037480532</v>
      </c>
      <c r="G505" s="27">
        <v>153.987897035712</v>
      </c>
      <c r="H505" s="27">
        <v>254.93358333333333</v>
      </c>
      <c r="I505" s="29">
        <v>40.862430005760004</v>
      </c>
      <c r="J505" s="76"/>
      <c r="K505" s="28">
        <f t="shared" si="83"/>
        <v>449.78000000000003</v>
      </c>
      <c r="L505" s="81">
        <f t="shared" si="91"/>
        <v>0.99999130610340858</v>
      </c>
      <c r="M505" s="27">
        <f t="shared" si="85"/>
        <v>153.99</v>
      </c>
      <c r="N505" s="81">
        <f t="shared" si="86"/>
        <v>1.000013656685548</v>
      </c>
      <c r="O505" s="27">
        <f t="shared" si="87"/>
        <v>254.93</v>
      </c>
      <c r="P505" s="81">
        <f t="shared" si="88"/>
        <v>0.99998594405144092</v>
      </c>
      <c r="Q505" s="27">
        <f t="shared" si="89"/>
        <v>40.86</v>
      </c>
      <c r="R505" s="82">
        <f t="shared" si="90"/>
        <v>0.99994053203004174</v>
      </c>
    </row>
    <row r="506" spans="1:18" s="4" customFormat="1" ht="48" customHeight="1" x14ac:dyDescent="0.25">
      <c r="A506" s="205" t="s">
        <v>642</v>
      </c>
      <c r="B506" s="103" t="s">
        <v>643</v>
      </c>
      <c r="C506" s="119" t="s">
        <v>644</v>
      </c>
      <c r="D506" s="14" t="s">
        <v>112</v>
      </c>
      <c r="E506" s="212"/>
      <c r="F506" s="170">
        <v>913.17845836799995</v>
      </c>
      <c r="G506" s="27">
        <v>821.86061253119999</v>
      </c>
      <c r="H506" s="27">
        <v>0</v>
      </c>
      <c r="I506" s="29">
        <v>91.317845836800004</v>
      </c>
      <c r="J506" s="76"/>
      <c r="K506" s="28">
        <f t="shared" si="83"/>
        <v>913.18000000000006</v>
      </c>
      <c r="L506" s="81">
        <f t="shared" si="91"/>
        <v>1.0000016882045191</v>
      </c>
      <c r="M506" s="27">
        <f t="shared" si="85"/>
        <v>821.86</v>
      </c>
      <c r="N506" s="81">
        <f t="shared" si="86"/>
        <v>0.99999925470184281</v>
      </c>
      <c r="O506" s="27">
        <f t="shared" si="87"/>
        <v>0</v>
      </c>
      <c r="P506" s="81" t="e">
        <f t="shared" si="88"/>
        <v>#DIV/0!</v>
      </c>
      <c r="Q506" s="27">
        <f t="shared" si="89"/>
        <v>91.32</v>
      </c>
      <c r="R506" s="82">
        <f t="shared" si="90"/>
        <v>1.0000235897286041</v>
      </c>
    </row>
    <row r="507" spans="1:18" s="4" customFormat="1" ht="39" customHeight="1" x14ac:dyDescent="0.25">
      <c r="A507" s="205" t="s">
        <v>645</v>
      </c>
      <c r="B507" s="103" t="s">
        <v>646</v>
      </c>
      <c r="C507" s="119"/>
      <c r="D507" s="14"/>
      <c r="E507" s="202"/>
      <c r="F507" s="170"/>
      <c r="G507" s="27"/>
      <c r="H507" s="27"/>
      <c r="I507" s="29"/>
      <c r="J507" s="76"/>
      <c r="K507" s="28"/>
      <c r="L507" s="81"/>
      <c r="M507" s="27"/>
      <c r="N507" s="81"/>
      <c r="O507" s="27"/>
      <c r="P507" s="81"/>
      <c r="Q507" s="27"/>
      <c r="R507" s="82"/>
    </row>
    <row r="508" spans="1:18" s="4" customFormat="1" ht="48" customHeight="1" x14ac:dyDescent="0.25">
      <c r="A508" s="205" t="s">
        <v>647</v>
      </c>
      <c r="B508" s="103" t="s">
        <v>648</v>
      </c>
      <c r="C508" s="119" t="s">
        <v>1386</v>
      </c>
      <c r="D508" s="14" t="s">
        <v>649</v>
      </c>
      <c r="E508" s="212"/>
      <c r="F508" s="170">
        <v>2960.7722131199998</v>
      </c>
      <c r="G508" s="27">
        <v>0</v>
      </c>
      <c r="H508" s="27">
        <v>0</v>
      </c>
      <c r="I508" s="29">
        <v>2960.7722131199998</v>
      </c>
      <c r="J508" s="76"/>
      <c r="K508" s="28">
        <f t="shared" si="83"/>
        <v>2960.77</v>
      </c>
      <c r="L508" s="81">
        <f t="shared" ref="L508:L520" si="92">K508/F508</f>
        <v>0.9999992525193292</v>
      </c>
      <c r="M508" s="27">
        <f t="shared" si="85"/>
        <v>0</v>
      </c>
      <c r="N508" s="81" t="e">
        <f t="shared" si="86"/>
        <v>#DIV/0!</v>
      </c>
      <c r="O508" s="27">
        <f t="shared" si="87"/>
        <v>0</v>
      </c>
      <c r="P508" s="81" t="e">
        <f t="shared" si="88"/>
        <v>#DIV/0!</v>
      </c>
      <c r="Q508" s="27">
        <f t="shared" si="89"/>
        <v>2960.77</v>
      </c>
      <c r="R508" s="82">
        <f t="shared" si="90"/>
        <v>0.9999992525193292</v>
      </c>
    </row>
    <row r="509" spans="1:18" s="4" customFormat="1" ht="137.1" customHeight="1" x14ac:dyDescent="0.25">
      <c r="A509" s="205" t="s">
        <v>650</v>
      </c>
      <c r="B509" s="103" t="s">
        <v>651</v>
      </c>
      <c r="C509" s="119" t="s">
        <v>1387</v>
      </c>
      <c r="D509" s="14" t="s">
        <v>649</v>
      </c>
      <c r="E509" s="212"/>
      <c r="F509" s="170">
        <v>21275.39256832</v>
      </c>
      <c r="G509" s="27">
        <v>7895.3925683199996</v>
      </c>
      <c r="H509" s="27">
        <v>13380</v>
      </c>
      <c r="I509" s="29">
        <v>0</v>
      </c>
      <c r="J509" s="76"/>
      <c r="K509" s="28">
        <f t="shared" si="83"/>
        <v>21275.39</v>
      </c>
      <c r="L509" s="81">
        <f t="shared" si="92"/>
        <v>0.99999987928213352</v>
      </c>
      <c r="M509" s="27">
        <f t="shared" si="85"/>
        <v>7895.39</v>
      </c>
      <c r="N509" s="81">
        <f t="shared" si="86"/>
        <v>0.99999967470648521</v>
      </c>
      <c r="O509" s="27">
        <f t="shared" si="87"/>
        <v>13380</v>
      </c>
      <c r="P509" s="81">
        <f t="shared" si="88"/>
        <v>1</v>
      </c>
      <c r="Q509" s="27">
        <f t="shared" si="89"/>
        <v>0</v>
      </c>
      <c r="R509" s="82" t="e">
        <f t="shared" si="90"/>
        <v>#DIV/0!</v>
      </c>
    </row>
    <row r="510" spans="1:18" s="4" customFormat="1" ht="39" customHeight="1" x14ac:dyDescent="0.25">
      <c r="A510" s="205" t="s">
        <v>1237</v>
      </c>
      <c r="B510" s="103" t="s">
        <v>1238</v>
      </c>
      <c r="C510" s="119" t="s">
        <v>1239</v>
      </c>
      <c r="D510" s="83"/>
      <c r="E510" s="212" t="s">
        <v>1240</v>
      </c>
      <c r="F510" s="170">
        <v>1298.6500000000001</v>
      </c>
      <c r="G510" s="27">
        <v>1298.6500000000001</v>
      </c>
      <c r="H510" s="27">
        <v>0</v>
      </c>
      <c r="I510" s="29">
        <v>0</v>
      </c>
      <c r="J510" s="76"/>
      <c r="K510" s="28">
        <f t="shared" si="83"/>
        <v>1298.6500000000001</v>
      </c>
      <c r="L510" s="81">
        <f t="shared" si="92"/>
        <v>1</v>
      </c>
      <c r="M510" s="27">
        <f t="shared" si="85"/>
        <v>1298.6500000000001</v>
      </c>
      <c r="N510" s="81">
        <f t="shared" si="86"/>
        <v>1</v>
      </c>
      <c r="O510" s="27">
        <f t="shared" si="87"/>
        <v>0</v>
      </c>
      <c r="P510" s="81" t="e">
        <f t="shared" si="88"/>
        <v>#DIV/0!</v>
      </c>
      <c r="Q510" s="27">
        <f t="shared" si="89"/>
        <v>0</v>
      </c>
      <c r="R510" s="82" t="e">
        <f t="shared" si="90"/>
        <v>#DIV/0!</v>
      </c>
    </row>
    <row r="511" spans="1:18" s="4" customFormat="1" ht="48" customHeight="1" x14ac:dyDescent="0.25">
      <c r="A511" s="205" t="s">
        <v>652</v>
      </c>
      <c r="B511" s="103" t="s">
        <v>653</v>
      </c>
      <c r="C511" s="119" t="s">
        <v>1764</v>
      </c>
      <c r="D511" s="115" t="s">
        <v>112</v>
      </c>
      <c r="E511" s="215"/>
      <c r="F511" s="170">
        <v>448.31016320000003</v>
      </c>
      <c r="G511" s="27">
        <v>354.05347840000002</v>
      </c>
      <c r="H511" s="27">
        <v>50</v>
      </c>
      <c r="I511" s="29">
        <v>44.256684800000002</v>
      </c>
      <c r="J511" s="76"/>
      <c r="K511" s="28">
        <f t="shared" si="83"/>
        <v>448.31</v>
      </c>
      <c r="L511" s="81">
        <f t="shared" si="92"/>
        <v>0.99999963596631658</v>
      </c>
      <c r="M511" s="27">
        <f t="shared" si="85"/>
        <v>354.05</v>
      </c>
      <c r="N511" s="81">
        <f t="shared" si="86"/>
        <v>0.99999017549547675</v>
      </c>
      <c r="O511" s="27">
        <f t="shared" si="87"/>
        <v>50</v>
      </c>
      <c r="P511" s="81">
        <f t="shared" si="88"/>
        <v>1</v>
      </c>
      <c r="Q511" s="27">
        <f t="shared" si="89"/>
        <v>44.26</v>
      </c>
      <c r="R511" s="82">
        <f t="shared" si="90"/>
        <v>1.000074908457671</v>
      </c>
    </row>
    <row r="512" spans="1:18" s="4" customFormat="1" ht="117.6" customHeight="1" x14ac:dyDescent="0.25">
      <c r="A512" s="205" t="s">
        <v>654</v>
      </c>
      <c r="B512" s="103" t="s">
        <v>655</v>
      </c>
      <c r="C512" s="119" t="s">
        <v>1765</v>
      </c>
      <c r="D512" s="83" t="s">
        <v>656</v>
      </c>
      <c r="E512" s="212"/>
      <c r="F512" s="170">
        <v>9552.3796087630835</v>
      </c>
      <c r="G512" s="27">
        <v>2245.3008377532365</v>
      </c>
      <c r="H512" s="27">
        <v>6455.4129359999988</v>
      </c>
      <c r="I512" s="29">
        <v>851.66583500984825</v>
      </c>
      <c r="J512" s="76"/>
      <c r="K512" s="28">
        <f t="shared" si="83"/>
        <v>9552.3799999999992</v>
      </c>
      <c r="L512" s="81">
        <f t="shared" si="92"/>
        <v>1.0000000409570109</v>
      </c>
      <c r="M512" s="27">
        <f t="shared" si="85"/>
        <v>2245.3000000000002</v>
      </c>
      <c r="N512" s="81">
        <f t="shared" si="86"/>
        <v>0.99999962688597355</v>
      </c>
      <c r="O512" s="27">
        <f t="shared" si="87"/>
        <v>6455.41</v>
      </c>
      <c r="P512" s="81">
        <f t="shared" si="88"/>
        <v>0.99999954518788681</v>
      </c>
      <c r="Q512" s="27">
        <f t="shared" si="89"/>
        <v>851.67</v>
      </c>
      <c r="R512" s="82">
        <f t="shared" si="90"/>
        <v>1.000004890404171</v>
      </c>
    </row>
    <row r="513" spans="1:18" s="4" customFormat="1" ht="56.1" customHeight="1" x14ac:dyDescent="0.25">
      <c r="A513" s="205" t="s">
        <v>657</v>
      </c>
      <c r="B513" s="103" t="s">
        <v>658</v>
      </c>
      <c r="C513" s="119" t="s">
        <v>1388</v>
      </c>
      <c r="D513" s="83" t="s">
        <v>502</v>
      </c>
      <c r="E513" s="212"/>
      <c r="F513" s="170">
        <v>1787.97006592</v>
      </c>
      <c r="G513" s="27">
        <v>1697.6864289279999</v>
      </c>
      <c r="H513" s="27">
        <v>0</v>
      </c>
      <c r="I513" s="29">
        <v>90.283636991999998</v>
      </c>
      <c r="J513" s="76"/>
      <c r="K513" s="28">
        <f t="shared" si="83"/>
        <v>1787.97</v>
      </c>
      <c r="L513" s="81">
        <f t="shared" si="92"/>
        <v>0.99999996313137385</v>
      </c>
      <c r="M513" s="27">
        <f t="shared" si="85"/>
        <v>1697.69</v>
      </c>
      <c r="N513" s="81">
        <f t="shared" si="86"/>
        <v>1.0000021034932831</v>
      </c>
      <c r="O513" s="27">
        <f t="shared" si="87"/>
        <v>0</v>
      </c>
      <c r="P513" s="81" t="e">
        <f t="shared" si="88"/>
        <v>#DIV/0!</v>
      </c>
      <c r="Q513" s="27">
        <f t="shared" si="89"/>
        <v>90.28</v>
      </c>
      <c r="R513" s="82">
        <f t="shared" si="90"/>
        <v>0.99995971593390376</v>
      </c>
    </row>
    <row r="514" spans="1:18" s="4" customFormat="1" ht="70.5" customHeight="1" x14ac:dyDescent="0.25">
      <c r="A514" s="205" t="s">
        <v>659</v>
      </c>
      <c r="B514" s="103" t="s">
        <v>660</v>
      </c>
      <c r="C514" s="119" t="s">
        <v>1389</v>
      </c>
      <c r="D514" s="83" t="s">
        <v>502</v>
      </c>
      <c r="E514" s="212"/>
      <c r="F514" s="170">
        <v>6373.2240999423993</v>
      </c>
      <c r="G514" s="27">
        <v>1680.3378084864</v>
      </c>
      <c r="H514" s="27">
        <v>4306.9679999999998</v>
      </c>
      <c r="I514" s="29">
        <v>385.91829145599996</v>
      </c>
      <c r="J514" s="76"/>
      <c r="K514" s="28">
        <f t="shared" si="83"/>
        <v>6373.2300000000005</v>
      </c>
      <c r="L514" s="81">
        <f t="shared" si="92"/>
        <v>1.0000009257571221</v>
      </c>
      <c r="M514" s="27">
        <f t="shared" si="85"/>
        <v>1680.34</v>
      </c>
      <c r="N514" s="81">
        <f t="shared" si="86"/>
        <v>1.000001304210135</v>
      </c>
      <c r="O514" s="27">
        <f t="shared" si="87"/>
        <v>4306.97</v>
      </c>
      <c r="P514" s="81">
        <f t="shared" si="88"/>
        <v>1.0000004643637939</v>
      </c>
      <c r="Q514" s="27">
        <f t="shared" si="89"/>
        <v>385.92</v>
      </c>
      <c r="R514" s="82">
        <f t="shared" si="90"/>
        <v>1.0000044272169468</v>
      </c>
    </row>
    <row r="515" spans="1:18" s="4" customFormat="1" ht="56.1" customHeight="1" x14ac:dyDescent="0.25">
      <c r="A515" s="205" t="s">
        <v>1039</v>
      </c>
      <c r="B515" s="103" t="s">
        <v>661</v>
      </c>
      <c r="C515" s="119" t="s">
        <v>1766</v>
      </c>
      <c r="D515" s="83" t="s">
        <v>1767</v>
      </c>
      <c r="E515" s="212" t="s">
        <v>1012</v>
      </c>
      <c r="F515" s="170">
        <v>1232.1073522804609</v>
      </c>
      <c r="G515" s="27">
        <v>830.1556522804608</v>
      </c>
      <c r="H515" s="27">
        <v>401.95169999999996</v>
      </c>
      <c r="I515" s="29">
        <v>0</v>
      </c>
      <c r="J515" s="76"/>
      <c r="K515" s="28">
        <f t="shared" si="83"/>
        <v>1232.1099999999999</v>
      </c>
      <c r="L515" s="81">
        <f t="shared" si="92"/>
        <v>1.0000021489357516</v>
      </c>
      <c r="M515" s="27">
        <f t="shared" si="85"/>
        <v>830.16</v>
      </c>
      <c r="N515" s="81">
        <f t="shared" si="86"/>
        <v>1.0000052372341588</v>
      </c>
      <c r="O515" s="27">
        <f t="shared" si="87"/>
        <v>401.95</v>
      </c>
      <c r="P515" s="81">
        <f t="shared" si="88"/>
        <v>0.99999577063612377</v>
      </c>
      <c r="Q515" s="27">
        <f t="shared" si="89"/>
        <v>0</v>
      </c>
      <c r="R515" s="82" t="e">
        <f t="shared" si="90"/>
        <v>#DIV/0!</v>
      </c>
    </row>
    <row r="516" spans="1:18" s="4" customFormat="1" ht="126" customHeight="1" x14ac:dyDescent="0.25">
      <c r="A516" s="205" t="s">
        <v>662</v>
      </c>
      <c r="B516" s="103" t="s">
        <v>1768</v>
      </c>
      <c r="C516" s="119" t="s">
        <v>1390</v>
      </c>
      <c r="D516" s="83" t="s">
        <v>1769</v>
      </c>
      <c r="E516" s="212"/>
      <c r="F516" s="170">
        <v>15308.289644524264</v>
      </c>
      <c r="G516" s="27">
        <v>8086.670871713307</v>
      </c>
      <c r="H516" s="27">
        <v>5713.934373000001</v>
      </c>
      <c r="I516" s="29">
        <v>1507.6843998109555</v>
      </c>
      <c r="J516" s="76"/>
      <c r="K516" s="28">
        <f t="shared" si="83"/>
        <v>15308.28</v>
      </c>
      <c r="L516" s="81">
        <f t="shared" si="92"/>
        <v>0.99999936998028605</v>
      </c>
      <c r="M516" s="27">
        <f t="shared" si="85"/>
        <v>8086.67</v>
      </c>
      <c r="N516" s="81">
        <f t="shared" si="86"/>
        <v>0.99999989220368668</v>
      </c>
      <c r="O516" s="27">
        <f t="shared" si="87"/>
        <v>5713.93</v>
      </c>
      <c r="P516" s="81">
        <f t="shared" si="88"/>
        <v>0.99999923467794427</v>
      </c>
      <c r="Q516" s="27">
        <f t="shared" si="89"/>
        <v>1507.68</v>
      </c>
      <c r="R516" s="82">
        <f t="shared" si="90"/>
        <v>0.9999970817427335</v>
      </c>
    </row>
    <row r="517" spans="1:18" s="4" customFormat="1" ht="119.45" customHeight="1" x14ac:dyDescent="0.25">
      <c r="A517" s="205" t="s">
        <v>663</v>
      </c>
      <c r="B517" s="103" t="s">
        <v>1770</v>
      </c>
      <c r="C517" s="119" t="s">
        <v>1391</v>
      </c>
      <c r="D517" s="83" t="s">
        <v>1769</v>
      </c>
      <c r="E517" s="212"/>
      <c r="F517" s="170">
        <v>17009.787725261798</v>
      </c>
      <c r="G517" s="27">
        <v>8985.4946650492293</v>
      </c>
      <c r="H517" s="27">
        <v>6349.0313430000006</v>
      </c>
      <c r="I517" s="29">
        <v>1675.2617172125686</v>
      </c>
      <c r="J517" s="76"/>
      <c r="K517" s="28">
        <f t="shared" si="83"/>
        <v>17009.78</v>
      </c>
      <c r="L517" s="81">
        <f t="shared" si="92"/>
        <v>0.9999995458343206</v>
      </c>
      <c r="M517" s="27">
        <f t="shared" si="85"/>
        <v>8985.49</v>
      </c>
      <c r="N517" s="81">
        <f t="shared" si="86"/>
        <v>0.99999948082443946</v>
      </c>
      <c r="O517" s="27">
        <f t="shared" si="87"/>
        <v>6349.03</v>
      </c>
      <c r="P517" s="81">
        <f t="shared" si="88"/>
        <v>0.99999978847166937</v>
      </c>
      <c r="Q517" s="27">
        <f t="shared" si="89"/>
        <v>1675.26</v>
      </c>
      <c r="R517" s="82">
        <f t="shared" si="90"/>
        <v>0.99999897495862833</v>
      </c>
    </row>
    <row r="518" spans="1:18" s="4" customFormat="1" ht="141.94999999999999" customHeight="1" x14ac:dyDescent="0.25">
      <c r="A518" s="205" t="s">
        <v>664</v>
      </c>
      <c r="B518" s="103" t="s">
        <v>1771</v>
      </c>
      <c r="C518" s="119" t="s">
        <v>1392</v>
      </c>
      <c r="D518" s="83" t="s">
        <v>1769</v>
      </c>
      <c r="E518" s="212"/>
      <c r="F518" s="170">
        <v>25627.860230426493</v>
      </c>
      <c r="G518" s="27">
        <v>13538.029109859475</v>
      </c>
      <c r="H518" s="27">
        <v>9565.7917949999992</v>
      </c>
      <c r="I518" s="29">
        <v>2524.039325567021</v>
      </c>
      <c r="J518" s="76"/>
      <c r="K518" s="28">
        <f t="shared" si="83"/>
        <v>25627.86</v>
      </c>
      <c r="L518" s="81">
        <f t="shared" si="92"/>
        <v>0.99999999100875026</v>
      </c>
      <c r="M518" s="27">
        <f t="shared" si="85"/>
        <v>13538.03</v>
      </c>
      <c r="N518" s="81">
        <f t="shared" si="86"/>
        <v>1.0000000657511163</v>
      </c>
      <c r="O518" s="27">
        <f t="shared" si="87"/>
        <v>9565.7900000000009</v>
      </c>
      <c r="P518" s="81">
        <f t="shared" si="88"/>
        <v>0.99999981235217772</v>
      </c>
      <c r="Q518" s="27">
        <f t="shared" si="89"/>
        <v>2524.04</v>
      </c>
      <c r="R518" s="82">
        <f t="shared" si="90"/>
        <v>1.0000002672038315</v>
      </c>
    </row>
    <row r="519" spans="1:18" s="4" customFormat="1" ht="146.1" customHeight="1" x14ac:dyDescent="0.25">
      <c r="A519" s="205" t="s">
        <v>665</v>
      </c>
      <c r="B519" s="103" t="s">
        <v>666</v>
      </c>
      <c r="C519" s="119" t="s">
        <v>1393</v>
      </c>
      <c r="D519" s="83" t="s">
        <v>1769</v>
      </c>
      <c r="E519" s="212"/>
      <c r="F519" s="170">
        <v>32117.889145565234</v>
      </c>
      <c r="G519" s="27">
        <v>16966.415232890697</v>
      </c>
      <c r="H519" s="27">
        <v>11988.243954</v>
      </c>
      <c r="I519" s="29">
        <v>3163.2299586745371</v>
      </c>
      <c r="J519" s="76"/>
      <c r="K519" s="28">
        <f t="shared" si="83"/>
        <v>32117.889999999996</v>
      </c>
      <c r="L519" s="81">
        <f t="shared" si="92"/>
        <v>1.0000000266030795</v>
      </c>
      <c r="M519" s="27">
        <f t="shared" si="85"/>
        <v>16966.419999999998</v>
      </c>
      <c r="N519" s="81">
        <f t="shared" si="86"/>
        <v>1.0000002809732778</v>
      </c>
      <c r="O519" s="27">
        <f t="shared" si="87"/>
        <v>11988.24</v>
      </c>
      <c r="P519" s="81">
        <f t="shared" si="88"/>
        <v>0.99999967017688207</v>
      </c>
      <c r="Q519" s="27">
        <f t="shared" si="89"/>
        <v>3163.23</v>
      </c>
      <c r="R519" s="82">
        <f t="shared" si="90"/>
        <v>1.0000000130643245</v>
      </c>
    </row>
    <row r="520" spans="1:18" s="4" customFormat="1" ht="75" customHeight="1" x14ac:dyDescent="0.25">
      <c r="A520" s="205" t="s">
        <v>667</v>
      </c>
      <c r="B520" s="103" t="s">
        <v>668</v>
      </c>
      <c r="C520" s="119" t="s">
        <v>1394</v>
      </c>
      <c r="D520" s="83" t="s">
        <v>1767</v>
      </c>
      <c r="E520" s="212"/>
      <c r="F520" s="170">
        <v>3379.675616</v>
      </c>
      <c r="G520" s="27">
        <v>3054.691104</v>
      </c>
      <c r="H520" s="27">
        <v>0</v>
      </c>
      <c r="I520" s="29">
        <v>324.98451200000005</v>
      </c>
      <c r="J520" s="76"/>
      <c r="K520" s="28">
        <f t="shared" si="83"/>
        <v>3379.67</v>
      </c>
      <c r="L520" s="81">
        <f t="shared" si="92"/>
        <v>0.99999833830206264</v>
      </c>
      <c r="M520" s="27">
        <f t="shared" si="85"/>
        <v>3054.69</v>
      </c>
      <c r="N520" s="81">
        <f t="shared" si="86"/>
        <v>0.9999996385886617</v>
      </c>
      <c r="O520" s="27">
        <f t="shared" si="87"/>
        <v>0</v>
      </c>
      <c r="P520" s="81" t="e">
        <f t="shared" si="88"/>
        <v>#DIV/0!</v>
      </c>
      <c r="Q520" s="27">
        <f t="shared" si="89"/>
        <v>324.98</v>
      </c>
      <c r="R520" s="82">
        <f t="shared" si="90"/>
        <v>0.99998611626144196</v>
      </c>
    </row>
    <row r="521" spans="1:18" s="4" customFormat="1" ht="39" customHeight="1" x14ac:dyDescent="0.25">
      <c r="A521" s="205" t="s">
        <v>669</v>
      </c>
      <c r="B521" s="103" t="s">
        <v>670</v>
      </c>
      <c r="C521" s="132" t="s">
        <v>671</v>
      </c>
      <c r="D521" s="14"/>
      <c r="E521" s="212"/>
      <c r="F521" s="170"/>
      <c r="G521" s="27"/>
      <c r="H521" s="27"/>
      <c r="I521" s="29"/>
      <c r="J521" s="76"/>
      <c r="K521" s="28"/>
      <c r="L521" s="81"/>
      <c r="M521" s="27"/>
      <c r="N521" s="81"/>
      <c r="O521" s="27"/>
      <c r="P521" s="81"/>
      <c r="Q521" s="27"/>
      <c r="R521" s="82"/>
    </row>
    <row r="522" spans="1:18" s="4" customFormat="1" ht="132.6" customHeight="1" x14ac:dyDescent="0.25">
      <c r="A522" s="205" t="s">
        <v>672</v>
      </c>
      <c r="B522" s="103" t="s">
        <v>1241</v>
      </c>
      <c r="C522" s="119" t="s">
        <v>1772</v>
      </c>
      <c r="D522" s="115" t="s">
        <v>673</v>
      </c>
      <c r="E522" s="198" t="s">
        <v>1010</v>
      </c>
      <c r="F522" s="170">
        <v>16770.954239999999</v>
      </c>
      <c r="G522" s="27">
        <v>0</v>
      </c>
      <c r="H522" s="27">
        <v>0</v>
      </c>
      <c r="I522" s="29">
        <v>16770.954239999999</v>
      </c>
      <c r="J522" s="76"/>
      <c r="K522" s="28">
        <f t="shared" ref="K522:K586" si="93">SUM(M522,O522,Q522)</f>
        <v>16770.95</v>
      </c>
      <c r="L522" s="81">
        <f t="shared" ref="L522:L550" si="94">K522/F522</f>
        <v>0.99999974718194695</v>
      </c>
      <c r="M522" s="27">
        <f t="shared" ref="M522:M586" si="95">ROUND(G522-(G522*$M$6*$F$6),2)</f>
        <v>0</v>
      </c>
      <c r="N522" s="81" t="e">
        <f t="shared" ref="N522:N586" si="96">M522/G522</f>
        <v>#DIV/0!</v>
      </c>
      <c r="O522" s="27">
        <f t="shared" ref="O522:O586" si="97">ROUND(H522-(H522*$O$6*$F$6),2)</f>
        <v>0</v>
      </c>
      <c r="P522" s="81" t="e">
        <f t="shared" ref="P522:P586" si="98">O522/H522</f>
        <v>#DIV/0!</v>
      </c>
      <c r="Q522" s="27">
        <f t="shared" ref="Q522:Q586" si="99">ROUND((I522-(I522*$Q$6*$F$6)),2)</f>
        <v>16770.95</v>
      </c>
      <c r="R522" s="82">
        <f t="shared" ref="R522:R586" si="100">Q522/I522</f>
        <v>0.99999974718194695</v>
      </c>
    </row>
    <row r="523" spans="1:18" s="4" customFormat="1" ht="39" customHeight="1" x14ac:dyDescent="0.25">
      <c r="A523" s="205" t="s">
        <v>674</v>
      </c>
      <c r="B523" s="103" t="s">
        <v>675</v>
      </c>
      <c r="C523" s="119" t="s">
        <v>1395</v>
      </c>
      <c r="D523" s="14" t="s">
        <v>112</v>
      </c>
      <c r="E523" s="178"/>
      <c r="F523" s="170">
        <v>1019.9691885568001</v>
      </c>
      <c r="G523" s="27">
        <v>832.73378119680001</v>
      </c>
      <c r="H523" s="27">
        <v>92.2</v>
      </c>
      <c r="I523" s="29">
        <v>95.035407360000008</v>
      </c>
      <c r="J523" s="76"/>
      <c r="K523" s="28">
        <f t="shared" si="93"/>
        <v>1019.97</v>
      </c>
      <c r="L523" s="81">
        <f t="shared" si="94"/>
        <v>1.0000007955565806</v>
      </c>
      <c r="M523" s="27">
        <f t="shared" si="95"/>
        <v>832.73</v>
      </c>
      <c r="N523" s="81">
        <f t="shared" si="96"/>
        <v>0.9999954592969742</v>
      </c>
      <c r="O523" s="27">
        <f t="shared" si="97"/>
        <v>92.2</v>
      </c>
      <c r="P523" s="81">
        <f t="shared" si="98"/>
        <v>1</v>
      </c>
      <c r="Q523" s="27">
        <f t="shared" si="99"/>
        <v>95.04</v>
      </c>
      <c r="R523" s="82">
        <f t="shared" si="100"/>
        <v>1.000048325567571</v>
      </c>
    </row>
    <row r="524" spans="1:18" s="4" customFormat="1" ht="39" customHeight="1" x14ac:dyDescent="0.25">
      <c r="A524" s="205" t="s">
        <v>676</v>
      </c>
      <c r="B524" s="103" t="s">
        <v>677</v>
      </c>
      <c r="C524" s="119" t="s">
        <v>1773</v>
      </c>
      <c r="D524" s="14" t="s">
        <v>112</v>
      </c>
      <c r="E524" s="178"/>
      <c r="F524" s="170">
        <v>1453.7063135232002</v>
      </c>
      <c r="G524" s="27">
        <v>1453.7063135232002</v>
      </c>
      <c r="H524" s="27">
        <v>0</v>
      </c>
      <c r="I524" s="29">
        <v>0</v>
      </c>
      <c r="J524" s="76"/>
      <c r="K524" s="28">
        <f t="shared" si="93"/>
        <v>1453.71</v>
      </c>
      <c r="L524" s="81">
        <f t="shared" si="94"/>
        <v>1.0000025359157938</v>
      </c>
      <c r="M524" s="27">
        <f t="shared" si="95"/>
        <v>1453.71</v>
      </c>
      <c r="N524" s="81">
        <f t="shared" si="96"/>
        <v>1.0000025359157938</v>
      </c>
      <c r="O524" s="27">
        <f t="shared" si="97"/>
        <v>0</v>
      </c>
      <c r="P524" s="81" t="e">
        <f t="shared" si="98"/>
        <v>#DIV/0!</v>
      </c>
      <c r="Q524" s="27">
        <f t="shared" si="99"/>
        <v>0</v>
      </c>
      <c r="R524" s="82" t="e">
        <f t="shared" si="100"/>
        <v>#DIV/0!</v>
      </c>
    </row>
    <row r="525" spans="1:18" s="4" customFormat="1" ht="72" customHeight="1" x14ac:dyDescent="0.25">
      <c r="A525" s="205" t="s">
        <v>678</v>
      </c>
      <c r="B525" s="103" t="s">
        <v>679</v>
      </c>
      <c r="C525" s="119" t="s">
        <v>1396</v>
      </c>
      <c r="D525" s="14" t="s">
        <v>112</v>
      </c>
      <c r="E525" s="178"/>
      <c r="F525" s="170">
        <v>663.75435264000009</v>
      </c>
      <c r="G525" s="27">
        <v>536.67053568000006</v>
      </c>
      <c r="H525" s="27">
        <v>60</v>
      </c>
      <c r="I525" s="29">
        <v>67.083816960000007</v>
      </c>
      <c r="J525" s="76"/>
      <c r="K525" s="28">
        <f t="shared" si="93"/>
        <v>663.75</v>
      </c>
      <c r="L525" s="81">
        <f t="shared" si="94"/>
        <v>0.9999934423932848</v>
      </c>
      <c r="M525" s="27">
        <f t="shared" si="95"/>
        <v>536.66999999999996</v>
      </c>
      <c r="N525" s="81">
        <f t="shared" si="96"/>
        <v>0.99999900184570512</v>
      </c>
      <c r="O525" s="27">
        <f t="shared" si="97"/>
        <v>60</v>
      </c>
      <c r="P525" s="81">
        <f t="shared" si="98"/>
        <v>1</v>
      </c>
      <c r="Q525" s="27">
        <f t="shared" si="99"/>
        <v>67.08</v>
      </c>
      <c r="R525" s="82">
        <f t="shared" si="100"/>
        <v>0.99994310162759092</v>
      </c>
    </row>
    <row r="526" spans="1:18" s="4" customFormat="1" ht="72" customHeight="1" x14ac:dyDescent="0.25">
      <c r="A526" s="205" t="s">
        <v>680</v>
      </c>
      <c r="B526" s="103" t="s">
        <v>681</v>
      </c>
      <c r="C526" s="119" t="s">
        <v>1397</v>
      </c>
      <c r="D526" s="14" t="s">
        <v>112</v>
      </c>
      <c r="E526" s="178"/>
      <c r="F526" s="170">
        <v>331.87717632000005</v>
      </c>
      <c r="G526" s="27">
        <v>268.33526784000003</v>
      </c>
      <c r="H526" s="27">
        <v>30</v>
      </c>
      <c r="I526" s="29">
        <v>33.541908480000004</v>
      </c>
      <c r="J526" s="76"/>
      <c r="K526" s="28">
        <f t="shared" si="93"/>
        <v>331.88</v>
      </c>
      <c r="L526" s="81">
        <f t="shared" si="94"/>
        <v>1.0000085082078596</v>
      </c>
      <c r="M526" s="27">
        <f t="shared" si="95"/>
        <v>268.33999999999997</v>
      </c>
      <c r="N526" s="81">
        <f t="shared" si="96"/>
        <v>1.0000176352517431</v>
      </c>
      <c r="O526" s="27">
        <f t="shared" si="97"/>
        <v>30</v>
      </c>
      <c r="P526" s="81">
        <f t="shared" si="98"/>
        <v>1</v>
      </c>
      <c r="Q526" s="27">
        <f t="shared" si="99"/>
        <v>33.54</v>
      </c>
      <c r="R526" s="82">
        <f t="shared" si="100"/>
        <v>0.99994310162759092</v>
      </c>
    </row>
    <row r="527" spans="1:18" s="4" customFormat="1" ht="72" customHeight="1" x14ac:dyDescent="0.25">
      <c r="A527" s="205" t="s">
        <v>682</v>
      </c>
      <c r="B527" s="103" t="s">
        <v>683</v>
      </c>
      <c r="C527" s="119" t="s">
        <v>1398</v>
      </c>
      <c r="D527" s="14" t="s">
        <v>112</v>
      </c>
      <c r="E527" s="178"/>
      <c r="F527" s="170">
        <v>553.12862719999998</v>
      </c>
      <c r="G527" s="27">
        <v>447.22544639999995</v>
      </c>
      <c r="H527" s="27">
        <v>50</v>
      </c>
      <c r="I527" s="29">
        <v>55.903180799999994</v>
      </c>
      <c r="J527" s="76"/>
      <c r="K527" s="28">
        <f t="shared" si="93"/>
        <v>553.13</v>
      </c>
      <c r="L527" s="81">
        <f t="shared" si="94"/>
        <v>1.0000024818820299</v>
      </c>
      <c r="M527" s="27">
        <f t="shared" si="95"/>
        <v>447.23</v>
      </c>
      <c r="N527" s="81">
        <f t="shared" si="96"/>
        <v>1.0000101818893283</v>
      </c>
      <c r="O527" s="27">
        <f t="shared" si="97"/>
        <v>50</v>
      </c>
      <c r="P527" s="81">
        <f t="shared" si="98"/>
        <v>1</v>
      </c>
      <c r="Q527" s="27">
        <f t="shared" si="99"/>
        <v>55.9</v>
      </c>
      <c r="R527" s="82">
        <f t="shared" si="100"/>
        <v>0.99994310162759115</v>
      </c>
    </row>
    <row r="528" spans="1:18" s="4" customFormat="1" ht="72" customHeight="1" x14ac:dyDescent="0.25">
      <c r="A528" s="205" t="s">
        <v>684</v>
      </c>
      <c r="B528" s="103" t="s">
        <v>1399</v>
      </c>
      <c r="C528" s="119" t="s">
        <v>1400</v>
      </c>
      <c r="D528" s="115" t="s">
        <v>112</v>
      </c>
      <c r="E528" s="198"/>
      <c r="F528" s="170">
        <v>393.45145509990402</v>
      </c>
      <c r="G528" s="27">
        <v>318.12040453324801</v>
      </c>
      <c r="H528" s="27">
        <v>35.566000000000003</v>
      </c>
      <c r="I528" s="29">
        <v>39.765050566656001</v>
      </c>
      <c r="J528" s="76"/>
      <c r="K528" s="28">
        <f t="shared" si="93"/>
        <v>393.46</v>
      </c>
      <c r="L528" s="81">
        <f t="shared" si="94"/>
        <v>1.0000217178002144</v>
      </c>
      <c r="M528" s="27">
        <f t="shared" si="95"/>
        <v>318.12</v>
      </c>
      <c r="N528" s="81">
        <f t="shared" si="96"/>
        <v>0.99999872836434811</v>
      </c>
      <c r="O528" s="27">
        <f t="shared" si="97"/>
        <v>35.57</v>
      </c>
      <c r="P528" s="81">
        <f t="shared" si="98"/>
        <v>1.0001124669628296</v>
      </c>
      <c r="Q528" s="27">
        <f t="shared" si="99"/>
        <v>39.770000000000003</v>
      </c>
      <c r="R528" s="82">
        <f t="shared" si="100"/>
        <v>1.0001244669194047</v>
      </c>
    </row>
    <row r="529" spans="1:18" s="4" customFormat="1" ht="217.5" customHeight="1" x14ac:dyDescent="0.25">
      <c r="A529" s="205" t="s">
        <v>685</v>
      </c>
      <c r="B529" s="103" t="s">
        <v>686</v>
      </c>
      <c r="C529" s="119" t="s">
        <v>1774</v>
      </c>
      <c r="D529" s="115" t="s">
        <v>1775</v>
      </c>
      <c r="E529" s="207"/>
      <c r="F529" s="170">
        <v>150.416</v>
      </c>
      <c r="G529" s="27">
        <v>150.416</v>
      </c>
      <c r="H529" s="27">
        <v>0</v>
      </c>
      <c r="I529" s="29">
        <v>0</v>
      </c>
      <c r="J529" s="76"/>
      <c r="K529" s="28">
        <f t="shared" si="93"/>
        <v>150.41999999999999</v>
      </c>
      <c r="L529" s="81">
        <f t="shared" si="94"/>
        <v>1.0000265929156471</v>
      </c>
      <c r="M529" s="27">
        <f t="shared" si="95"/>
        <v>150.41999999999999</v>
      </c>
      <c r="N529" s="81">
        <f t="shared" si="96"/>
        <v>1.0000265929156471</v>
      </c>
      <c r="O529" s="27">
        <f t="shared" si="97"/>
        <v>0</v>
      </c>
      <c r="P529" s="81" t="e">
        <f t="shared" si="98"/>
        <v>#DIV/0!</v>
      </c>
      <c r="Q529" s="27">
        <f t="shared" si="99"/>
        <v>0</v>
      </c>
      <c r="R529" s="82" t="e">
        <f t="shared" si="100"/>
        <v>#DIV/0!</v>
      </c>
    </row>
    <row r="530" spans="1:18" s="4" customFormat="1" ht="198.95" customHeight="1" x14ac:dyDescent="0.25">
      <c r="A530" s="205" t="s">
        <v>687</v>
      </c>
      <c r="B530" s="103" t="s">
        <v>688</v>
      </c>
      <c r="C530" s="119" t="s">
        <v>1776</v>
      </c>
      <c r="D530" s="115" t="s">
        <v>1775</v>
      </c>
      <c r="E530" s="207"/>
      <c r="F530" s="170">
        <v>150.416</v>
      </c>
      <c r="G530" s="27">
        <v>150.416</v>
      </c>
      <c r="H530" s="27">
        <v>0</v>
      </c>
      <c r="I530" s="29">
        <v>0</v>
      </c>
      <c r="J530" s="76"/>
      <c r="K530" s="28">
        <f t="shared" si="93"/>
        <v>150.41999999999999</v>
      </c>
      <c r="L530" s="81">
        <f t="shared" si="94"/>
        <v>1.0000265929156471</v>
      </c>
      <c r="M530" s="27">
        <f t="shared" si="95"/>
        <v>150.41999999999999</v>
      </c>
      <c r="N530" s="81">
        <f t="shared" si="96"/>
        <v>1.0000265929156471</v>
      </c>
      <c r="O530" s="27">
        <f t="shared" si="97"/>
        <v>0</v>
      </c>
      <c r="P530" s="81" t="e">
        <f t="shared" si="98"/>
        <v>#DIV/0!</v>
      </c>
      <c r="Q530" s="27">
        <f t="shared" si="99"/>
        <v>0</v>
      </c>
      <c r="R530" s="82" t="e">
        <f t="shared" si="100"/>
        <v>#DIV/0!</v>
      </c>
    </row>
    <row r="531" spans="1:18" s="4" customFormat="1" ht="56.1" customHeight="1" x14ac:dyDescent="0.25">
      <c r="A531" s="205" t="s">
        <v>1095</v>
      </c>
      <c r="B531" s="103" t="s">
        <v>1096</v>
      </c>
      <c r="C531" s="119" t="s">
        <v>1105</v>
      </c>
      <c r="D531" s="115" t="s">
        <v>1106</v>
      </c>
      <c r="E531" s="198" t="s">
        <v>1113</v>
      </c>
      <c r="F531" s="170">
        <v>739.69590691200005</v>
      </c>
      <c r="G531" s="27">
        <v>739.69590691200005</v>
      </c>
      <c r="H531" s="27">
        <v>0</v>
      </c>
      <c r="I531" s="29">
        <v>0</v>
      </c>
      <c r="J531" s="76"/>
      <c r="K531" s="28">
        <f t="shared" si="93"/>
        <v>739.7</v>
      </c>
      <c r="L531" s="81">
        <f t="shared" si="94"/>
        <v>1.0000055334739069</v>
      </c>
      <c r="M531" s="27">
        <f t="shared" si="95"/>
        <v>739.7</v>
      </c>
      <c r="N531" s="81">
        <f t="shared" si="96"/>
        <v>1.0000055334739069</v>
      </c>
      <c r="O531" s="27">
        <f t="shared" si="97"/>
        <v>0</v>
      </c>
      <c r="P531" s="81" t="e">
        <f t="shared" si="98"/>
        <v>#DIV/0!</v>
      </c>
      <c r="Q531" s="27">
        <f t="shared" si="99"/>
        <v>0</v>
      </c>
      <c r="R531" s="82" t="e">
        <f t="shared" si="100"/>
        <v>#DIV/0!</v>
      </c>
    </row>
    <row r="532" spans="1:18" s="4" customFormat="1" ht="99" customHeight="1" x14ac:dyDescent="0.25">
      <c r="A532" s="205" t="s">
        <v>689</v>
      </c>
      <c r="B532" s="103" t="s">
        <v>690</v>
      </c>
      <c r="C532" s="119" t="s">
        <v>1401</v>
      </c>
      <c r="D532" s="115" t="s">
        <v>112</v>
      </c>
      <c r="E532" s="212" t="s">
        <v>1013</v>
      </c>
      <c r="F532" s="170">
        <v>660.63280419327998</v>
      </c>
      <c r="G532" s="27">
        <v>536.28480373247999</v>
      </c>
      <c r="H532" s="27">
        <v>58.14</v>
      </c>
      <c r="I532" s="29">
        <v>66.208000460800008</v>
      </c>
      <c r="J532" s="76"/>
      <c r="K532" s="28">
        <f t="shared" si="93"/>
        <v>660.63</v>
      </c>
      <c r="L532" s="81">
        <f t="shared" si="94"/>
        <v>0.99999575529210449</v>
      </c>
      <c r="M532" s="27">
        <f t="shared" si="95"/>
        <v>536.28</v>
      </c>
      <c r="N532" s="81">
        <f t="shared" si="96"/>
        <v>0.99999104257206883</v>
      </c>
      <c r="O532" s="27">
        <f t="shared" si="97"/>
        <v>58.14</v>
      </c>
      <c r="P532" s="81">
        <f t="shared" si="98"/>
        <v>1</v>
      </c>
      <c r="Q532" s="27">
        <f t="shared" si="99"/>
        <v>66.209999999999994</v>
      </c>
      <c r="R532" s="82">
        <f t="shared" si="100"/>
        <v>1.000030200869775</v>
      </c>
    </row>
    <row r="533" spans="1:18" s="4" customFormat="1" ht="99" customHeight="1" x14ac:dyDescent="0.25">
      <c r="A533" s="205" t="s">
        <v>691</v>
      </c>
      <c r="B533" s="103" t="s">
        <v>1777</v>
      </c>
      <c r="C533" s="119" t="s">
        <v>1402</v>
      </c>
      <c r="D533" s="115" t="s">
        <v>112</v>
      </c>
      <c r="E533" s="212" t="s">
        <v>1013</v>
      </c>
      <c r="F533" s="170">
        <v>2219.1535373055999</v>
      </c>
      <c r="G533" s="27">
        <v>1801.4520496896</v>
      </c>
      <c r="H533" s="27">
        <v>195.3</v>
      </c>
      <c r="I533" s="29">
        <v>222.401487616</v>
      </c>
      <c r="J533" s="76"/>
      <c r="K533" s="28">
        <f t="shared" si="93"/>
        <v>2219.15</v>
      </c>
      <c r="L533" s="81">
        <f t="shared" si="94"/>
        <v>0.99999840601132806</v>
      </c>
      <c r="M533" s="27">
        <f t="shared" si="95"/>
        <v>1801.45</v>
      </c>
      <c r="N533" s="81">
        <f t="shared" si="96"/>
        <v>0.99999886220141121</v>
      </c>
      <c r="O533" s="27">
        <f t="shared" si="97"/>
        <v>195.3</v>
      </c>
      <c r="P533" s="81">
        <f t="shared" si="98"/>
        <v>1</v>
      </c>
      <c r="Q533" s="27">
        <f t="shared" si="99"/>
        <v>222.4</v>
      </c>
      <c r="R533" s="82">
        <f t="shared" si="100"/>
        <v>0.99999331112387813</v>
      </c>
    </row>
    <row r="534" spans="1:18" s="4" customFormat="1" ht="99" customHeight="1" x14ac:dyDescent="0.25">
      <c r="A534" s="205" t="s">
        <v>692</v>
      </c>
      <c r="B534" s="103" t="s">
        <v>693</v>
      </c>
      <c r="C534" s="119" t="s">
        <v>1403</v>
      </c>
      <c r="D534" s="115" t="s">
        <v>1767</v>
      </c>
      <c r="E534" s="198"/>
      <c r="F534" s="170">
        <v>1542.0293719808003</v>
      </c>
      <c r="G534" s="27">
        <v>1299.6650988288002</v>
      </c>
      <c r="H534" s="27">
        <v>140.9</v>
      </c>
      <c r="I534" s="29">
        <v>101.464273152</v>
      </c>
      <c r="J534" s="76"/>
      <c r="K534" s="28">
        <f t="shared" si="93"/>
        <v>1542.0300000000002</v>
      </c>
      <c r="L534" s="81">
        <f t="shared" si="94"/>
        <v>1.000000407267988</v>
      </c>
      <c r="M534" s="27">
        <f t="shared" si="95"/>
        <v>1299.67</v>
      </c>
      <c r="N534" s="81">
        <f t="shared" si="96"/>
        <v>1.0000037711031897</v>
      </c>
      <c r="O534" s="27">
        <f t="shared" si="97"/>
        <v>140.9</v>
      </c>
      <c r="P534" s="81">
        <f t="shared" si="98"/>
        <v>1</v>
      </c>
      <c r="Q534" s="27">
        <f t="shared" si="99"/>
        <v>101.46</v>
      </c>
      <c r="R534" s="82">
        <f t="shared" si="100"/>
        <v>0.99995788515634854</v>
      </c>
    </row>
    <row r="535" spans="1:18" s="4" customFormat="1" ht="99" customHeight="1" x14ac:dyDescent="0.25">
      <c r="A535" s="205" t="s">
        <v>694</v>
      </c>
      <c r="B535" s="103" t="s">
        <v>695</v>
      </c>
      <c r="C535" s="119" t="s">
        <v>1404</v>
      </c>
      <c r="D535" s="115" t="s">
        <v>112</v>
      </c>
      <c r="E535" s="198"/>
      <c r="F535" s="170">
        <v>2712.9440667136</v>
      </c>
      <c r="G535" s="27">
        <v>2258.0412788735998</v>
      </c>
      <c r="H535" s="27">
        <v>244.8</v>
      </c>
      <c r="I535" s="29">
        <v>210.10278783999999</v>
      </c>
      <c r="J535" s="76"/>
      <c r="K535" s="28">
        <f t="shared" si="93"/>
        <v>2712.94</v>
      </c>
      <c r="L535" s="81">
        <f t="shared" si="94"/>
        <v>0.99999850099615029</v>
      </c>
      <c r="M535" s="27">
        <f t="shared" si="95"/>
        <v>2258.04</v>
      </c>
      <c r="N535" s="81">
        <f t="shared" si="96"/>
        <v>0.99999943363586319</v>
      </c>
      <c r="O535" s="27">
        <f t="shared" si="97"/>
        <v>244.8</v>
      </c>
      <c r="P535" s="81">
        <f t="shared" si="98"/>
        <v>1</v>
      </c>
      <c r="Q535" s="27">
        <f t="shared" si="99"/>
        <v>210.1</v>
      </c>
      <c r="R535" s="82">
        <f t="shared" si="100"/>
        <v>0.99998673106611935</v>
      </c>
    </row>
    <row r="536" spans="1:18" s="4" customFormat="1" ht="56.1" customHeight="1" x14ac:dyDescent="0.25">
      <c r="A536" s="205" t="s">
        <v>696</v>
      </c>
      <c r="B536" s="103" t="s">
        <v>697</v>
      </c>
      <c r="C536" s="119" t="s">
        <v>698</v>
      </c>
      <c r="D536" s="115" t="s">
        <v>1107</v>
      </c>
      <c r="E536" s="198" t="s">
        <v>1114</v>
      </c>
      <c r="F536" s="170">
        <v>887.48859428416006</v>
      </c>
      <c r="G536" s="27">
        <v>887.48859428416006</v>
      </c>
      <c r="H536" s="27">
        <v>0</v>
      </c>
      <c r="I536" s="29">
        <v>0</v>
      </c>
      <c r="J536" s="76"/>
      <c r="K536" s="28">
        <f t="shared" si="93"/>
        <v>887.49</v>
      </c>
      <c r="L536" s="81">
        <f t="shared" si="94"/>
        <v>1.0000015839255276</v>
      </c>
      <c r="M536" s="27">
        <f t="shared" si="95"/>
        <v>887.49</v>
      </c>
      <c r="N536" s="81">
        <f t="shared" si="96"/>
        <v>1.0000015839255276</v>
      </c>
      <c r="O536" s="27">
        <f t="shared" si="97"/>
        <v>0</v>
      </c>
      <c r="P536" s="81" t="e">
        <f t="shared" si="98"/>
        <v>#DIV/0!</v>
      </c>
      <c r="Q536" s="27">
        <f t="shared" si="99"/>
        <v>0</v>
      </c>
      <c r="R536" s="82" t="e">
        <f t="shared" si="100"/>
        <v>#DIV/0!</v>
      </c>
    </row>
    <row r="537" spans="1:18" s="4" customFormat="1" ht="152.1" customHeight="1" x14ac:dyDescent="0.25">
      <c r="A537" s="205" t="s">
        <v>699</v>
      </c>
      <c r="B537" s="103" t="s">
        <v>1778</v>
      </c>
      <c r="C537" s="130" t="s">
        <v>1779</v>
      </c>
      <c r="D537" s="115" t="s">
        <v>700</v>
      </c>
      <c r="E537" s="212"/>
      <c r="F537" s="170">
        <v>2092.3009544448</v>
      </c>
      <c r="G537" s="27">
        <v>1714.7462162688</v>
      </c>
      <c r="H537" s="27">
        <v>185.9</v>
      </c>
      <c r="I537" s="29">
        <v>191.654738176</v>
      </c>
      <c r="J537" s="76"/>
      <c r="K537" s="28">
        <f t="shared" si="93"/>
        <v>2092.3000000000002</v>
      </c>
      <c r="L537" s="81">
        <f t="shared" si="94"/>
        <v>0.99999954383006051</v>
      </c>
      <c r="M537" s="27">
        <f t="shared" si="95"/>
        <v>1714.75</v>
      </c>
      <c r="N537" s="81">
        <f t="shared" si="96"/>
        <v>1.0000022065837872</v>
      </c>
      <c r="O537" s="27">
        <f t="shared" si="97"/>
        <v>185.9</v>
      </c>
      <c r="P537" s="81">
        <f t="shared" si="98"/>
        <v>1</v>
      </c>
      <c r="Q537" s="27">
        <f t="shared" si="99"/>
        <v>191.65</v>
      </c>
      <c r="R537" s="82">
        <f t="shared" si="100"/>
        <v>0.99997527754312221</v>
      </c>
    </row>
    <row r="538" spans="1:18" s="4" customFormat="1" ht="140.44999999999999" customHeight="1" x14ac:dyDescent="0.25">
      <c r="A538" s="205" t="s">
        <v>701</v>
      </c>
      <c r="B538" s="103" t="s">
        <v>702</v>
      </c>
      <c r="C538" s="130" t="s">
        <v>1779</v>
      </c>
      <c r="D538" s="115" t="s">
        <v>700</v>
      </c>
      <c r="E538" s="212"/>
      <c r="F538" s="170">
        <v>1212.8381748736001</v>
      </c>
      <c r="G538" s="27">
        <v>994.34987688960007</v>
      </c>
      <c r="H538" s="27">
        <v>107.80000000000001</v>
      </c>
      <c r="I538" s="29">
        <v>110.688297984</v>
      </c>
      <c r="J538" s="76"/>
      <c r="K538" s="28">
        <f t="shared" si="93"/>
        <v>1212.8400000000001</v>
      </c>
      <c r="L538" s="81">
        <f t="shared" si="94"/>
        <v>1.0000015048391764</v>
      </c>
      <c r="M538" s="27">
        <f t="shared" si="95"/>
        <v>994.35</v>
      </c>
      <c r="N538" s="81">
        <f t="shared" si="96"/>
        <v>1.0000001238099414</v>
      </c>
      <c r="O538" s="27">
        <f t="shared" si="97"/>
        <v>107.8</v>
      </c>
      <c r="P538" s="81">
        <f t="shared" si="98"/>
        <v>0.99999999999999989</v>
      </c>
      <c r="Q538" s="27">
        <f t="shared" si="99"/>
        <v>110.69</v>
      </c>
      <c r="R538" s="82">
        <f t="shared" si="100"/>
        <v>1.0000153766570721</v>
      </c>
    </row>
    <row r="539" spans="1:18" s="4" customFormat="1" ht="103.5" customHeight="1" x14ac:dyDescent="0.25">
      <c r="A539" s="205" t="s">
        <v>703</v>
      </c>
      <c r="B539" s="103" t="s">
        <v>704</v>
      </c>
      <c r="C539" s="119" t="s">
        <v>1405</v>
      </c>
      <c r="D539" s="115" t="s">
        <v>705</v>
      </c>
      <c r="E539" s="212"/>
      <c r="F539" s="170">
        <v>283.75395961512197</v>
      </c>
      <c r="G539" s="27">
        <v>156.94500554279492</v>
      </c>
      <c r="H539" s="27">
        <v>73.948906709999989</v>
      </c>
      <c r="I539" s="29">
        <v>52.860047362327045</v>
      </c>
      <c r="J539" s="76"/>
      <c r="K539" s="28">
        <f t="shared" si="93"/>
        <v>283.76</v>
      </c>
      <c r="L539" s="81">
        <f t="shared" si="94"/>
        <v>1.0000212874029537</v>
      </c>
      <c r="M539" s="27">
        <f t="shared" si="95"/>
        <v>156.94999999999999</v>
      </c>
      <c r="N539" s="81">
        <f t="shared" si="96"/>
        <v>1.0000318229763847</v>
      </c>
      <c r="O539" s="27">
        <f t="shared" si="97"/>
        <v>73.95</v>
      </c>
      <c r="P539" s="81">
        <f t="shared" si="98"/>
        <v>1.0000147843970744</v>
      </c>
      <c r="Q539" s="27">
        <f t="shared" si="99"/>
        <v>52.86</v>
      </c>
      <c r="R539" s="82">
        <f t="shared" si="100"/>
        <v>0.99999910400520986</v>
      </c>
    </row>
    <row r="540" spans="1:18" s="4" customFormat="1" ht="56.1" customHeight="1" x14ac:dyDescent="0.25">
      <c r="A540" s="205" t="s">
        <v>706</v>
      </c>
      <c r="B540" s="103" t="s">
        <v>707</v>
      </c>
      <c r="C540" s="130" t="s">
        <v>1780</v>
      </c>
      <c r="D540" s="115" t="s">
        <v>476</v>
      </c>
      <c r="E540" s="198" t="s">
        <v>1010</v>
      </c>
      <c r="F540" s="170">
        <v>824.3041523990189</v>
      </c>
      <c r="G540" s="27">
        <v>289.82979239901903</v>
      </c>
      <c r="H540" s="27">
        <v>534.47435999999993</v>
      </c>
      <c r="I540" s="29">
        <v>0</v>
      </c>
      <c r="J540" s="76"/>
      <c r="K540" s="28">
        <f t="shared" si="93"/>
        <v>824.3</v>
      </c>
      <c r="L540" s="81">
        <f t="shared" si="94"/>
        <v>0.99999496254021425</v>
      </c>
      <c r="M540" s="27">
        <f t="shared" si="95"/>
        <v>289.83</v>
      </c>
      <c r="N540" s="81">
        <f t="shared" si="96"/>
        <v>1.000000716285856</v>
      </c>
      <c r="O540" s="27">
        <f t="shared" si="97"/>
        <v>534.47</v>
      </c>
      <c r="P540" s="81">
        <f t="shared" si="98"/>
        <v>0.99999184245246131</v>
      </c>
      <c r="Q540" s="27">
        <f t="shared" si="99"/>
        <v>0</v>
      </c>
      <c r="R540" s="82" t="e">
        <f t="shared" si="100"/>
        <v>#DIV/0!</v>
      </c>
    </row>
    <row r="541" spans="1:18" s="4" customFormat="1" ht="56.1" customHeight="1" x14ac:dyDescent="0.25">
      <c r="A541" s="205" t="s">
        <v>708</v>
      </c>
      <c r="B541" s="103" t="s">
        <v>709</v>
      </c>
      <c r="C541" s="130" t="s">
        <v>1780</v>
      </c>
      <c r="D541" s="115" t="s">
        <v>476</v>
      </c>
      <c r="E541" s="198" t="s">
        <v>1010</v>
      </c>
      <c r="F541" s="170">
        <v>1389.3073168363519</v>
      </c>
      <c r="G541" s="27">
        <v>488.487956836352</v>
      </c>
      <c r="H541" s="27">
        <v>900.81935999999996</v>
      </c>
      <c r="I541" s="29">
        <v>0</v>
      </c>
      <c r="J541" s="76"/>
      <c r="K541" s="28">
        <f t="shared" si="93"/>
        <v>1389.31</v>
      </c>
      <c r="L541" s="81">
        <f t="shared" si="94"/>
        <v>1.0000019312959887</v>
      </c>
      <c r="M541" s="27">
        <f t="shared" si="95"/>
        <v>488.49</v>
      </c>
      <c r="N541" s="81">
        <f t="shared" si="96"/>
        <v>1.0000041826284956</v>
      </c>
      <c r="O541" s="27">
        <f t="shared" si="97"/>
        <v>900.82</v>
      </c>
      <c r="P541" s="81">
        <f t="shared" si="98"/>
        <v>1.0000007104643045</v>
      </c>
      <c r="Q541" s="27">
        <f t="shared" si="99"/>
        <v>0</v>
      </c>
      <c r="R541" s="82" t="e">
        <f t="shared" si="100"/>
        <v>#DIV/0!</v>
      </c>
    </row>
    <row r="542" spans="1:18" s="4" customFormat="1" ht="56.1" customHeight="1" x14ac:dyDescent="0.25">
      <c r="A542" s="205" t="s">
        <v>710</v>
      </c>
      <c r="B542" s="103" t="s">
        <v>1406</v>
      </c>
      <c r="C542" s="130" t="s">
        <v>1407</v>
      </c>
      <c r="D542" s="115" t="s">
        <v>373</v>
      </c>
      <c r="E542" s="198" t="s">
        <v>1010</v>
      </c>
      <c r="F542" s="170">
        <v>530.51003394457598</v>
      </c>
      <c r="G542" s="27">
        <v>215.342033944576</v>
      </c>
      <c r="H542" s="27">
        <v>315.16799999999995</v>
      </c>
      <c r="I542" s="29">
        <v>0</v>
      </c>
      <c r="J542" s="76"/>
      <c r="K542" s="28">
        <f t="shared" si="93"/>
        <v>530.51</v>
      </c>
      <c r="L542" s="81">
        <f t="shared" si="94"/>
        <v>0.99999993601520454</v>
      </c>
      <c r="M542" s="27">
        <f t="shared" si="95"/>
        <v>215.34</v>
      </c>
      <c r="N542" s="81">
        <f t="shared" si="96"/>
        <v>0.99999055481858912</v>
      </c>
      <c r="O542" s="27">
        <f t="shared" si="97"/>
        <v>315.17</v>
      </c>
      <c r="P542" s="81">
        <f t="shared" si="98"/>
        <v>1.0000063458219111</v>
      </c>
      <c r="Q542" s="27">
        <f t="shared" si="99"/>
        <v>0</v>
      </c>
      <c r="R542" s="82" t="e">
        <f t="shared" si="100"/>
        <v>#DIV/0!</v>
      </c>
    </row>
    <row r="543" spans="1:18" s="4" customFormat="1" ht="127.5" customHeight="1" x14ac:dyDescent="0.25">
      <c r="A543" s="205" t="s">
        <v>711</v>
      </c>
      <c r="B543" s="103" t="s">
        <v>712</v>
      </c>
      <c r="C543" s="130" t="s">
        <v>1781</v>
      </c>
      <c r="D543" s="115" t="s">
        <v>713</v>
      </c>
      <c r="E543" s="198" t="s">
        <v>1010</v>
      </c>
      <c r="F543" s="170">
        <v>7968.9937644416004</v>
      </c>
      <c r="G543" s="27">
        <v>7968.9937644416004</v>
      </c>
      <c r="H543" s="27">
        <v>0</v>
      </c>
      <c r="I543" s="29">
        <v>0</v>
      </c>
      <c r="J543" s="76"/>
      <c r="K543" s="28">
        <f t="shared" si="93"/>
        <v>7968.99</v>
      </c>
      <c r="L543" s="81">
        <f t="shared" si="94"/>
        <v>0.99999952761393573</v>
      </c>
      <c r="M543" s="27">
        <f t="shared" si="95"/>
        <v>7968.99</v>
      </c>
      <c r="N543" s="81">
        <f t="shared" si="96"/>
        <v>0.99999952761393573</v>
      </c>
      <c r="O543" s="27">
        <f t="shared" si="97"/>
        <v>0</v>
      </c>
      <c r="P543" s="81" t="e">
        <f t="shared" si="98"/>
        <v>#DIV/0!</v>
      </c>
      <c r="Q543" s="27">
        <f t="shared" si="99"/>
        <v>0</v>
      </c>
      <c r="R543" s="82" t="e">
        <f t="shared" si="100"/>
        <v>#DIV/0!</v>
      </c>
    </row>
    <row r="544" spans="1:18" s="4" customFormat="1" ht="119.1" customHeight="1" x14ac:dyDescent="0.25">
      <c r="A544" s="205" t="s">
        <v>714</v>
      </c>
      <c r="B544" s="103" t="s">
        <v>715</v>
      </c>
      <c r="C544" s="130" t="s">
        <v>1781</v>
      </c>
      <c r="D544" s="115" t="s">
        <v>713</v>
      </c>
      <c r="E544" s="198" t="s">
        <v>1010</v>
      </c>
      <c r="F544" s="170">
        <v>18894.236242956802</v>
      </c>
      <c r="G544" s="27">
        <v>18894.236242956802</v>
      </c>
      <c r="H544" s="27">
        <v>0</v>
      </c>
      <c r="I544" s="29">
        <v>0</v>
      </c>
      <c r="J544" s="76"/>
      <c r="K544" s="28">
        <f t="shared" si="93"/>
        <v>18894.240000000002</v>
      </c>
      <c r="L544" s="81">
        <f t="shared" si="94"/>
        <v>1.0000001988459948</v>
      </c>
      <c r="M544" s="27">
        <f t="shared" si="95"/>
        <v>18894.240000000002</v>
      </c>
      <c r="N544" s="81">
        <f t="shared" si="96"/>
        <v>1.0000001988459948</v>
      </c>
      <c r="O544" s="27">
        <f t="shared" si="97"/>
        <v>0</v>
      </c>
      <c r="P544" s="81" t="e">
        <f t="shared" si="98"/>
        <v>#DIV/0!</v>
      </c>
      <c r="Q544" s="27">
        <f t="shared" si="99"/>
        <v>0</v>
      </c>
      <c r="R544" s="82" t="e">
        <f t="shared" si="100"/>
        <v>#DIV/0!</v>
      </c>
    </row>
    <row r="545" spans="1:18" s="4" customFormat="1" ht="127.5" customHeight="1" x14ac:dyDescent="0.25">
      <c r="A545" s="205" t="s">
        <v>716</v>
      </c>
      <c r="B545" s="103" t="s">
        <v>717</v>
      </c>
      <c r="C545" s="130" t="s">
        <v>1781</v>
      </c>
      <c r="D545" s="115" t="s">
        <v>713</v>
      </c>
      <c r="E545" s="198" t="s">
        <v>1010</v>
      </c>
      <c r="F545" s="170">
        <v>21871.0340345728</v>
      </c>
      <c r="G545" s="27">
        <v>21871.0340345728</v>
      </c>
      <c r="H545" s="27">
        <v>0</v>
      </c>
      <c r="I545" s="29">
        <v>0</v>
      </c>
      <c r="J545" s="76"/>
      <c r="K545" s="28">
        <f t="shared" si="93"/>
        <v>21871.03</v>
      </c>
      <c r="L545" s="81">
        <f t="shared" si="94"/>
        <v>0.99999981552894135</v>
      </c>
      <c r="M545" s="27">
        <f t="shared" si="95"/>
        <v>21871.03</v>
      </c>
      <c r="N545" s="81">
        <f t="shared" si="96"/>
        <v>0.99999981552894135</v>
      </c>
      <c r="O545" s="27">
        <f t="shared" si="97"/>
        <v>0</v>
      </c>
      <c r="P545" s="81" t="e">
        <f t="shared" si="98"/>
        <v>#DIV/0!</v>
      </c>
      <c r="Q545" s="27">
        <f t="shared" si="99"/>
        <v>0</v>
      </c>
      <c r="R545" s="82" t="e">
        <f t="shared" si="100"/>
        <v>#DIV/0!</v>
      </c>
    </row>
    <row r="546" spans="1:18" s="4" customFormat="1" ht="56.1" customHeight="1" x14ac:dyDescent="0.25">
      <c r="A546" s="205" t="s">
        <v>718</v>
      </c>
      <c r="B546" s="103" t="s">
        <v>719</v>
      </c>
      <c r="C546" s="130"/>
      <c r="D546" s="115" t="s">
        <v>713</v>
      </c>
      <c r="E546" s="198" t="s">
        <v>1010</v>
      </c>
      <c r="F546" s="170">
        <v>46425.82884076544</v>
      </c>
      <c r="G546" s="27">
        <v>46425.82884076544</v>
      </c>
      <c r="H546" s="27">
        <v>0</v>
      </c>
      <c r="I546" s="29">
        <v>0</v>
      </c>
      <c r="J546" s="76"/>
      <c r="K546" s="28">
        <f t="shared" si="93"/>
        <v>46425.83</v>
      </c>
      <c r="L546" s="81">
        <f t="shared" si="94"/>
        <v>1.0000000249696039</v>
      </c>
      <c r="M546" s="27">
        <f t="shared" si="95"/>
        <v>46425.83</v>
      </c>
      <c r="N546" s="81">
        <f t="shared" si="96"/>
        <v>1.0000000249696039</v>
      </c>
      <c r="O546" s="27">
        <f t="shared" si="97"/>
        <v>0</v>
      </c>
      <c r="P546" s="81" t="e">
        <f t="shared" si="98"/>
        <v>#DIV/0!</v>
      </c>
      <c r="Q546" s="27">
        <f t="shared" si="99"/>
        <v>0</v>
      </c>
      <c r="R546" s="82" t="e">
        <f t="shared" si="100"/>
        <v>#DIV/0!</v>
      </c>
    </row>
    <row r="547" spans="1:18" s="4" customFormat="1" ht="111" customHeight="1" x14ac:dyDescent="0.25">
      <c r="A547" s="205" t="s">
        <v>720</v>
      </c>
      <c r="B547" s="103" t="s">
        <v>1782</v>
      </c>
      <c r="C547" s="119" t="s">
        <v>1605</v>
      </c>
      <c r="D547" s="14" t="s">
        <v>387</v>
      </c>
      <c r="E547" s="212"/>
      <c r="F547" s="170">
        <v>495.28002976798132</v>
      </c>
      <c r="G547" s="27">
        <v>409.61232763413602</v>
      </c>
      <c r="H547" s="27">
        <v>35.595083333333335</v>
      </c>
      <c r="I547" s="29">
        <v>50.072618800512004</v>
      </c>
      <c r="J547" s="76"/>
      <c r="K547" s="28">
        <f t="shared" si="93"/>
        <v>495.28000000000003</v>
      </c>
      <c r="L547" s="81">
        <f t="shared" si="94"/>
        <v>0.99999993989666547</v>
      </c>
      <c r="M547" s="27">
        <f t="shared" si="95"/>
        <v>409.61</v>
      </c>
      <c r="N547" s="81">
        <f t="shared" si="96"/>
        <v>0.99999431747049838</v>
      </c>
      <c r="O547" s="27">
        <f t="shared" si="97"/>
        <v>35.6</v>
      </c>
      <c r="P547" s="81">
        <f t="shared" si="98"/>
        <v>1.0001381276908561</v>
      </c>
      <c r="Q547" s="27">
        <f t="shared" si="99"/>
        <v>50.07</v>
      </c>
      <c r="R547" s="82">
        <f t="shared" si="100"/>
        <v>0.99994769994909916</v>
      </c>
    </row>
    <row r="548" spans="1:18" s="4" customFormat="1" ht="78" customHeight="1" x14ac:dyDescent="0.25">
      <c r="A548" s="205" t="s">
        <v>721</v>
      </c>
      <c r="B548" s="103" t="s">
        <v>722</v>
      </c>
      <c r="C548" s="119" t="s">
        <v>723</v>
      </c>
      <c r="D548" s="14" t="s">
        <v>724</v>
      </c>
      <c r="E548" s="212" t="s">
        <v>1115</v>
      </c>
      <c r="F548" s="170">
        <v>790.96012934400005</v>
      </c>
      <c r="G548" s="27">
        <v>790.96012934400005</v>
      </c>
      <c r="H548" s="27">
        <v>0</v>
      </c>
      <c r="I548" s="29">
        <v>0</v>
      </c>
      <c r="J548" s="76"/>
      <c r="K548" s="28">
        <f t="shared" si="93"/>
        <v>790.96</v>
      </c>
      <c r="L548" s="81">
        <f t="shared" si="94"/>
        <v>0.99999983647216184</v>
      </c>
      <c r="M548" s="27">
        <f t="shared" si="95"/>
        <v>790.96</v>
      </c>
      <c r="N548" s="81">
        <f t="shared" si="96"/>
        <v>0.99999983647216184</v>
      </c>
      <c r="O548" s="27">
        <f t="shared" si="97"/>
        <v>0</v>
      </c>
      <c r="P548" s="81" t="e">
        <f t="shared" si="98"/>
        <v>#DIV/0!</v>
      </c>
      <c r="Q548" s="27">
        <f t="shared" si="99"/>
        <v>0</v>
      </c>
      <c r="R548" s="82" t="e">
        <f t="shared" si="100"/>
        <v>#DIV/0!</v>
      </c>
    </row>
    <row r="549" spans="1:18" s="4" customFormat="1" ht="79.5" customHeight="1" x14ac:dyDescent="0.25">
      <c r="A549" s="205" t="s">
        <v>725</v>
      </c>
      <c r="B549" s="103" t="s">
        <v>726</v>
      </c>
      <c r="C549" s="119" t="s">
        <v>727</v>
      </c>
      <c r="D549" s="14" t="s">
        <v>112</v>
      </c>
      <c r="E549" s="212"/>
      <c r="F549" s="170">
        <v>899.67171880650244</v>
      </c>
      <c r="G549" s="27">
        <v>810.51506198784</v>
      </c>
      <c r="H549" s="27">
        <v>0</v>
      </c>
      <c r="I549" s="29">
        <v>89.156656818662398</v>
      </c>
      <c r="J549" s="76"/>
      <c r="K549" s="28">
        <f t="shared" si="93"/>
        <v>899.68</v>
      </c>
      <c r="L549" s="81">
        <f t="shared" si="94"/>
        <v>1.00000920468358</v>
      </c>
      <c r="M549" s="27">
        <f t="shared" si="95"/>
        <v>810.52</v>
      </c>
      <c r="N549" s="81">
        <f t="shared" si="96"/>
        <v>1.0000060924372558</v>
      </c>
      <c r="O549" s="27">
        <f t="shared" si="97"/>
        <v>0</v>
      </c>
      <c r="P549" s="81" t="e">
        <f t="shared" si="98"/>
        <v>#DIV/0!</v>
      </c>
      <c r="Q549" s="27">
        <f t="shared" si="99"/>
        <v>89.16</v>
      </c>
      <c r="R549" s="82">
        <f t="shared" si="100"/>
        <v>1.0000374978319835</v>
      </c>
    </row>
    <row r="550" spans="1:18" s="4" customFormat="1" ht="66.95" customHeight="1" x14ac:dyDescent="0.25">
      <c r="A550" s="205" t="s">
        <v>728</v>
      </c>
      <c r="B550" s="103" t="s">
        <v>729</v>
      </c>
      <c r="C550" s="119" t="s">
        <v>1783</v>
      </c>
      <c r="D550" s="115" t="s">
        <v>112</v>
      </c>
      <c r="E550" s="198"/>
      <c r="F550" s="170">
        <v>6044.5168952424956</v>
      </c>
      <c r="G550" s="27">
        <v>3371.5177593730559</v>
      </c>
      <c r="H550" s="27">
        <v>2044.4069999999997</v>
      </c>
      <c r="I550" s="29">
        <v>628.59213586943997</v>
      </c>
      <c r="J550" s="76"/>
      <c r="K550" s="28">
        <f t="shared" si="93"/>
        <v>6044.52</v>
      </c>
      <c r="L550" s="81">
        <f t="shared" si="94"/>
        <v>1.0000005136485774</v>
      </c>
      <c r="M550" s="27">
        <f t="shared" si="95"/>
        <v>3371.52</v>
      </c>
      <c r="N550" s="81">
        <f t="shared" si="96"/>
        <v>1.0000006645751569</v>
      </c>
      <c r="O550" s="27">
        <f t="shared" si="97"/>
        <v>2044.41</v>
      </c>
      <c r="P550" s="81">
        <f t="shared" si="98"/>
        <v>1.0000014674181805</v>
      </c>
      <c r="Q550" s="27">
        <f t="shared" si="99"/>
        <v>628.59</v>
      </c>
      <c r="R550" s="82">
        <f t="shared" si="100"/>
        <v>0.99999660213782826</v>
      </c>
    </row>
    <row r="551" spans="1:18" s="4" customFormat="1" ht="56.1" customHeight="1" x14ac:dyDescent="0.25">
      <c r="A551" s="205" t="s">
        <v>730</v>
      </c>
      <c r="B551" s="103" t="s">
        <v>731</v>
      </c>
      <c r="C551" s="119" t="s">
        <v>1108</v>
      </c>
      <c r="D551" s="115" t="s">
        <v>732</v>
      </c>
      <c r="E551" s="198" t="s">
        <v>1784</v>
      </c>
      <c r="F551" s="170" t="s">
        <v>733</v>
      </c>
      <c r="G551" s="27"/>
      <c r="H551" s="27"/>
      <c r="I551" s="29"/>
      <c r="J551" s="76"/>
      <c r="K551" s="28" t="str">
        <f t="shared" ref="K551:K552" si="101">F551</f>
        <v>30 % от стоимости  монтажа</v>
      </c>
      <c r="L551" s="81"/>
      <c r="M551" s="27"/>
      <c r="N551" s="81"/>
      <c r="O551" s="27"/>
      <c r="P551" s="81"/>
      <c r="Q551" s="27"/>
      <c r="R551" s="82"/>
    </row>
    <row r="552" spans="1:18" s="4" customFormat="1" ht="56.1" customHeight="1" x14ac:dyDescent="0.25">
      <c r="A552" s="205" t="s">
        <v>1097</v>
      </c>
      <c r="B552" s="103" t="s">
        <v>731</v>
      </c>
      <c r="C552" s="119" t="s">
        <v>1109</v>
      </c>
      <c r="D552" s="115" t="s">
        <v>732</v>
      </c>
      <c r="E552" s="198" t="s">
        <v>1784</v>
      </c>
      <c r="F552" s="170" t="s">
        <v>1121</v>
      </c>
      <c r="G552" s="27"/>
      <c r="H552" s="27"/>
      <c r="I552" s="29"/>
      <c r="J552" s="76"/>
      <c r="K552" s="28" t="str">
        <f t="shared" si="101"/>
        <v>60 % от стоимости  монтажа</v>
      </c>
      <c r="L552" s="81"/>
      <c r="M552" s="27"/>
      <c r="N552" s="81"/>
      <c r="O552" s="27"/>
      <c r="P552" s="81"/>
      <c r="Q552" s="27"/>
      <c r="R552" s="82"/>
    </row>
    <row r="553" spans="1:18" s="4" customFormat="1" ht="33" customHeight="1" x14ac:dyDescent="0.25">
      <c r="A553" s="210" t="s">
        <v>734</v>
      </c>
      <c r="B553" s="102"/>
      <c r="C553" s="121"/>
      <c r="D553" s="84"/>
      <c r="E553" s="217"/>
      <c r="F553" s="170"/>
      <c r="G553" s="27"/>
      <c r="H553" s="27"/>
      <c r="I553" s="29"/>
      <c r="J553" s="76"/>
      <c r="K553" s="28"/>
      <c r="L553" s="81"/>
      <c r="M553" s="27"/>
      <c r="N553" s="81"/>
      <c r="O553" s="27"/>
      <c r="P553" s="81"/>
      <c r="Q553" s="27"/>
      <c r="R553" s="82"/>
    </row>
    <row r="554" spans="1:18" s="4" customFormat="1" ht="156.6" customHeight="1" x14ac:dyDescent="0.25">
      <c r="A554" s="205" t="s">
        <v>735</v>
      </c>
      <c r="B554" s="103" t="s">
        <v>736</v>
      </c>
      <c r="C554" s="119" t="s">
        <v>1785</v>
      </c>
      <c r="D554" s="115" t="s">
        <v>737</v>
      </c>
      <c r="E554" s="178"/>
      <c r="F554" s="170" t="s">
        <v>110</v>
      </c>
      <c r="G554" s="27"/>
      <c r="H554" s="27"/>
      <c r="I554" s="29"/>
      <c r="J554" s="76"/>
      <c r="K554" s="28" t="str">
        <f t="shared" ref="K554:K555" si="102">F554</f>
        <v>Стоимость определяется на основании предоставления подтверждающих документов</v>
      </c>
      <c r="L554" s="81"/>
      <c r="M554" s="27"/>
      <c r="N554" s="81"/>
      <c r="O554" s="27"/>
      <c r="P554" s="81"/>
      <c r="Q554" s="27"/>
      <c r="R554" s="82"/>
    </row>
    <row r="555" spans="1:18" s="4" customFormat="1" ht="161.44999999999999" customHeight="1" x14ac:dyDescent="0.25">
      <c r="A555" s="205" t="s">
        <v>738</v>
      </c>
      <c r="B555" s="103" t="s">
        <v>739</v>
      </c>
      <c r="C555" s="119" t="s">
        <v>1408</v>
      </c>
      <c r="D555" s="115" t="s">
        <v>740</v>
      </c>
      <c r="E555" s="178"/>
      <c r="F555" s="170" t="s">
        <v>110</v>
      </c>
      <c r="G555" s="27"/>
      <c r="H555" s="27"/>
      <c r="I555" s="29"/>
      <c r="J555" s="76"/>
      <c r="K555" s="28" t="str">
        <f t="shared" si="102"/>
        <v>Стоимость определяется на основании предоставления подтверждающих документов</v>
      </c>
      <c r="L555" s="81"/>
      <c r="M555" s="27"/>
      <c r="N555" s="81"/>
      <c r="O555" s="27"/>
      <c r="P555" s="81"/>
      <c r="Q555" s="27"/>
      <c r="R555" s="82"/>
    </row>
    <row r="556" spans="1:18" s="4" customFormat="1" ht="207.6" customHeight="1" x14ac:dyDescent="0.25">
      <c r="A556" s="205" t="s">
        <v>1098</v>
      </c>
      <c r="B556" s="103" t="s">
        <v>1786</v>
      </c>
      <c r="C556" s="119" t="s">
        <v>1787</v>
      </c>
      <c r="D556" s="115" t="s">
        <v>1110</v>
      </c>
      <c r="E556" s="178" t="s">
        <v>1116</v>
      </c>
      <c r="F556" s="170">
        <v>10000</v>
      </c>
      <c r="G556" s="27">
        <v>10000</v>
      </c>
      <c r="H556" s="27">
        <v>0</v>
      </c>
      <c r="I556" s="29">
        <v>0</v>
      </c>
      <c r="J556" s="76"/>
      <c r="K556" s="28">
        <f t="shared" si="93"/>
        <v>10000</v>
      </c>
      <c r="L556" s="81">
        <f>K556/F556</f>
        <v>1</v>
      </c>
      <c r="M556" s="27">
        <f t="shared" si="95"/>
        <v>10000</v>
      </c>
      <c r="N556" s="81">
        <f t="shared" si="96"/>
        <v>1</v>
      </c>
      <c r="O556" s="27"/>
      <c r="P556" s="81"/>
      <c r="Q556" s="27"/>
      <c r="R556" s="82"/>
    </row>
    <row r="557" spans="1:18" s="4" customFormat="1" ht="164.45" customHeight="1" x14ac:dyDescent="0.25">
      <c r="A557" s="205" t="s">
        <v>1099</v>
      </c>
      <c r="B557" s="103" t="s">
        <v>1100</v>
      </c>
      <c r="C557" s="119" t="s">
        <v>1788</v>
      </c>
      <c r="D557" s="115" t="s">
        <v>1110</v>
      </c>
      <c r="E557" s="178"/>
      <c r="F557" s="170">
        <v>10000</v>
      </c>
      <c r="G557" s="27">
        <v>10000</v>
      </c>
      <c r="H557" s="27">
        <v>0</v>
      </c>
      <c r="I557" s="29">
        <v>0</v>
      </c>
      <c r="J557" s="76"/>
      <c r="K557" s="28">
        <f t="shared" si="93"/>
        <v>10000</v>
      </c>
      <c r="L557" s="81">
        <f>K557/F557</f>
        <v>1</v>
      </c>
      <c r="M557" s="27">
        <f t="shared" si="95"/>
        <v>10000</v>
      </c>
      <c r="N557" s="81">
        <f t="shared" si="96"/>
        <v>1</v>
      </c>
      <c r="O557" s="27"/>
      <c r="P557" s="81"/>
      <c r="Q557" s="27"/>
      <c r="R557" s="82"/>
    </row>
    <row r="558" spans="1:18" s="4" customFormat="1" ht="126" customHeight="1" x14ac:dyDescent="0.25">
      <c r="A558" s="205" t="s">
        <v>741</v>
      </c>
      <c r="B558" s="103" t="s">
        <v>742</v>
      </c>
      <c r="C558" s="119" t="s">
        <v>1789</v>
      </c>
      <c r="D558" s="115" t="s">
        <v>713</v>
      </c>
      <c r="E558" s="177" t="s">
        <v>1014</v>
      </c>
      <c r="F558" s="170" t="s">
        <v>110</v>
      </c>
      <c r="G558" s="27"/>
      <c r="H558" s="27"/>
      <c r="I558" s="29"/>
      <c r="J558" s="76"/>
      <c r="K558" s="28" t="str">
        <f>F558</f>
        <v>Стоимость определяется на основании предоставления подтверждающих документов</v>
      </c>
      <c r="L558" s="81"/>
      <c r="M558" s="27"/>
      <c r="N558" s="81"/>
      <c r="O558" s="27"/>
      <c r="P558" s="81"/>
      <c r="Q558" s="27"/>
      <c r="R558" s="82"/>
    </row>
    <row r="559" spans="1:18" s="4" customFormat="1" ht="63.95" customHeight="1" x14ac:dyDescent="0.25">
      <c r="A559" s="205" t="s">
        <v>743</v>
      </c>
      <c r="B559" s="103" t="s">
        <v>1528</v>
      </c>
      <c r="C559" s="119" t="s">
        <v>1606</v>
      </c>
      <c r="D559" s="115" t="s">
        <v>476</v>
      </c>
      <c r="E559" s="177" t="s">
        <v>1014</v>
      </c>
      <c r="F559" s="170">
        <v>1882.65072101184</v>
      </c>
      <c r="G559" s="27">
        <v>1882.65072101184</v>
      </c>
      <c r="H559" s="27">
        <v>0</v>
      </c>
      <c r="I559" s="29">
        <v>0</v>
      </c>
      <c r="J559" s="76"/>
      <c r="K559" s="28">
        <f t="shared" si="93"/>
        <v>1882.65</v>
      </c>
      <c r="L559" s="81">
        <f>K559/F559</f>
        <v>0.9999996170230453</v>
      </c>
      <c r="M559" s="27">
        <f t="shared" si="95"/>
        <v>1882.65</v>
      </c>
      <c r="N559" s="81">
        <f t="shared" si="96"/>
        <v>0.9999996170230453</v>
      </c>
      <c r="O559" s="27"/>
      <c r="P559" s="81"/>
      <c r="Q559" s="27"/>
      <c r="R559" s="82"/>
    </row>
    <row r="560" spans="1:18" s="4" customFormat="1" ht="63.95" customHeight="1" x14ac:dyDescent="0.25">
      <c r="A560" s="205" t="s">
        <v>1518</v>
      </c>
      <c r="B560" s="103" t="s">
        <v>1520</v>
      </c>
      <c r="C560" s="119" t="s">
        <v>1521</v>
      </c>
      <c r="D560" s="115" t="s">
        <v>476</v>
      </c>
      <c r="E560" s="177"/>
      <c r="F560" s="170">
        <v>1364.74</v>
      </c>
      <c r="G560" s="27">
        <v>1364.74</v>
      </c>
      <c r="H560" s="27">
        <v>0</v>
      </c>
      <c r="I560" s="29">
        <v>0</v>
      </c>
      <c r="J560" s="76"/>
      <c r="K560" s="28">
        <f t="shared" ref="K560" si="103">SUM(M560,O560,Q560)</f>
        <v>1364.74</v>
      </c>
      <c r="L560" s="81">
        <f>K560/F560</f>
        <v>1</v>
      </c>
      <c r="M560" s="27">
        <f t="shared" ref="M560" si="104">ROUND(G560-(G560*$M$6*$F$6),2)</f>
        <v>1364.74</v>
      </c>
      <c r="N560" s="81">
        <f t="shared" ref="N560" si="105">M560/G560</f>
        <v>1</v>
      </c>
      <c r="O560" s="27"/>
      <c r="P560" s="81"/>
      <c r="Q560" s="27"/>
      <c r="R560" s="82"/>
    </row>
    <row r="561" spans="1:18" s="4" customFormat="1" ht="110.25" customHeight="1" x14ac:dyDescent="0.25">
      <c r="A561" s="205" t="s">
        <v>1519</v>
      </c>
      <c r="B561" s="103" t="s">
        <v>1522</v>
      </c>
      <c r="C561" s="119" t="s">
        <v>1523</v>
      </c>
      <c r="D561" s="115" t="s">
        <v>114</v>
      </c>
      <c r="E561" s="177" t="s">
        <v>1524</v>
      </c>
      <c r="F561" s="170" t="s">
        <v>110</v>
      </c>
      <c r="G561" s="27">
        <v>0</v>
      </c>
      <c r="H561" s="27">
        <v>0</v>
      </c>
      <c r="I561" s="29">
        <v>0</v>
      </c>
      <c r="J561" s="76"/>
      <c r="K561" s="28" t="str">
        <f>F561</f>
        <v>Стоимость определяется на основании предоставления подтверждающих документов</v>
      </c>
      <c r="L561" s="81"/>
      <c r="M561" s="27"/>
      <c r="N561" s="81"/>
      <c r="O561" s="27"/>
      <c r="P561" s="81"/>
      <c r="Q561" s="27"/>
      <c r="R561" s="82"/>
    </row>
    <row r="562" spans="1:18" s="22" customFormat="1" ht="90.95" customHeight="1" x14ac:dyDescent="0.35">
      <c r="A562" s="205" t="s">
        <v>744</v>
      </c>
      <c r="B562" s="103" t="s">
        <v>745</v>
      </c>
      <c r="C562" s="119" t="s">
        <v>1525</v>
      </c>
      <c r="D562" s="235" t="s">
        <v>114</v>
      </c>
      <c r="E562" s="236" t="s">
        <v>1526</v>
      </c>
      <c r="F562" s="170">
        <v>42378.211674931197</v>
      </c>
      <c r="G562" s="27">
        <v>12316.8124065792</v>
      </c>
      <c r="H562" s="27">
        <v>20337.599999999999</v>
      </c>
      <c r="I562" s="29">
        <v>9723.7992683520006</v>
      </c>
      <c r="J562" s="86"/>
      <c r="K562" s="28">
        <f t="shared" si="93"/>
        <v>42378.209999999992</v>
      </c>
      <c r="L562" s="81">
        <f t="shared" ref="L562:L582" si="106">K562/F562</f>
        <v>0.99999996047659545</v>
      </c>
      <c r="M562" s="27">
        <f t="shared" si="95"/>
        <v>12316.81</v>
      </c>
      <c r="N562" s="81">
        <f t="shared" si="96"/>
        <v>0.99999980461022531</v>
      </c>
      <c r="O562" s="27">
        <f t="shared" si="97"/>
        <v>20337.599999999999</v>
      </c>
      <c r="P562" s="81">
        <f t="shared" si="98"/>
        <v>1</v>
      </c>
      <c r="Q562" s="27">
        <f t="shared" si="99"/>
        <v>9723.7999999999993</v>
      </c>
      <c r="R562" s="82">
        <f t="shared" si="100"/>
        <v>1.0000000752430176</v>
      </c>
    </row>
    <row r="563" spans="1:18" s="4" customFormat="1" ht="39" customHeight="1" x14ac:dyDescent="0.25">
      <c r="A563" s="205" t="s">
        <v>746</v>
      </c>
      <c r="B563" s="103" t="s">
        <v>747</v>
      </c>
      <c r="C563" s="119" t="s">
        <v>1527</v>
      </c>
      <c r="D563" s="115" t="s">
        <v>476</v>
      </c>
      <c r="E563" s="177" t="s">
        <v>1014</v>
      </c>
      <c r="F563" s="170">
        <v>5040.302132064</v>
      </c>
      <c r="G563" s="27">
        <v>724.0160703360001</v>
      </c>
      <c r="H563" s="27">
        <v>4242.7035000000005</v>
      </c>
      <c r="I563" s="29">
        <v>73.582561728000002</v>
      </c>
      <c r="J563" s="76"/>
      <c r="K563" s="28">
        <f t="shared" si="93"/>
        <v>5040.2999999999993</v>
      </c>
      <c r="L563" s="81">
        <f t="shared" si="106"/>
        <v>0.9999995769967861</v>
      </c>
      <c r="M563" s="27">
        <f t="shared" si="95"/>
        <v>724.02</v>
      </c>
      <c r="N563" s="81">
        <f t="shared" si="96"/>
        <v>1.000005427592233</v>
      </c>
      <c r="O563" s="27">
        <f t="shared" si="97"/>
        <v>4242.7</v>
      </c>
      <c r="P563" s="81">
        <f t="shared" si="98"/>
        <v>0.99999917505430191</v>
      </c>
      <c r="Q563" s="27">
        <f t="shared" si="99"/>
        <v>73.58</v>
      </c>
      <c r="R563" s="82">
        <f t="shared" si="100"/>
        <v>0.99996518566437698</v>
      </c>
    </row>
    <row r="564" spans="1:18" s="4" customFormat="1" ht="60" customHeight="1" x14ac:dyDescent="0.25">
      <c r="A564" s="205" t="s">
        <v>748</v>
      </c>
      <c r="B564" s="103" t="s">
        <v>749</v>
      </c>
      <c r="C564" s="119" t="s">
        <v>750</v>
      </c>
      <c r="D564" s="115" t="s">
        <v>476</v>
      </c>
      <c r="E564" s="177" t="s">
        <v>1014</v>
      </c>
      <c r="F564" s="170">
        <v>628.03401378422734</v>
      </c>
      <c r="G564" s="27">
        <v>112.82114711756095</v>
      </c>
      <c r="H564" s="27">
        <v>515.2128666666664</v>
      </c>
      <c r="I564" s="29">
        <v>0</v>
      </c>
      <c r="J564" s="76"/>
      <c r="K564" s="28">
        <f t="shared" si="93"/>
        <v>628.03</v>
      </c>
      <c r="L564" s="81">
        <f t="shared" si="106"/>
        <v>0.99999360896999323</v>
      </c>
      <c r="M564" s="27">
        <f t="shared" si="95"/>
        <v>112.82</v>
      </c>
      <c r="N564" s="81">
        <f t="shared" si="96"/>
        <v>0.99998983242423722</v>
      </c>
      <c r="O564" s="27">
        <f t="shared" si="97"/>
        <v>515.21</v>
      </c>
      <c r="P564" s="81">
        <f t="shared" si="98"/>
        <v>0.99999443595676307</v>
      </c>
      <c r="Q564" s="27">
        <f t="shared" si="99"/>
        <v>0</v>
      </c>
      <c r="R564" s="82" t="e">
        <f t="shared" si="100"/>
        <v>#DIV/0!</v>
      </c>
    </row>
    <row r="565" spans="1:18" s="4" customFormat="1" ht="75" customHeight="1" x14ac:dyDescent="0.25">
      <c r="A565" s="205" t="s">
        <v>751</v>
      </c>
      <c r="B565" s="103" t="s">
        <v>752</v>
      </c>
      <c r="C565" s="119" t="s">
        <v>1409</v>
      </c>
      <c r="D565" s="115" t="s">
        <v>502</v>
      </c>
      <c r="E565" s="198"/>
      <c r="F565" s="170">
        <v>1034.5268159760001</v>
      </c>
      <c r="G565" s="27">
        <v>126.9980509824</v>
      </c>
      <c r="H565" s="27">
        <v>851.02462500000013</v>
      </c>
      <c r="I565" s="29">
        <v>56.504139993599999</v>
      </c>
      <c r="J565" s="76"/>
      <c r="K565" s="28">
        <f t="shared" si="93"/>
        <v>1034.52</v>
      </c>
      <c r="L565" s="81">
        <f t="shared" si="106"/>
        <v>0.99999341150379595</v>
      </c>
      <c r="M565" s="27">
        <f t="shared" si="95"/>
        <v>127</v>
      </c>
      <c r="N565" s="81">
        <f t="shared" si="96"/>
        <v>1.0000153468307971</v>
      </c>
      <c r="O565" s="27">
        <f t="shared" si="97"/>
        <v>851.02</v>
      </c>
      <c r="P565" s="81">
        <f t="shared" si="98"/>
        <v>0.99999456537465037</v>
      </c>
      <c r="Q565" s="27">
        <f t="shared" si="99"/>
        <v>56.5</v>
      </c>
      <c r="R565" s="82">
        <f t="shared" si="100"/>
        <v>0.99992673114570951</v>
      </c>
    </row>
    <row r="566" spans="1:18" s="4" customFormat="1" ht="66.95" customHeight="1" x14ac:dyDescent="0.25">
      <c r="A566" s="205" t="s">
        <v>753</v>
      </c>
      <c r="B566" s="103" t="s">
        <v>754</v>
      </c>
      <c r="C566" s="119" t="s">
        <v>1410</v>
      </c>
      <c r="D566" s="115" t="s">
        <v>476</v>
      </c>
      <c r="E566" s="198"/>
      <c r="F566" s="170">
        <v>460.10920754624323</v>
      </c>
      <c r="G566" s="27">
        <v>98.457237562819202</v>
      </c>
      <c r="H566" s="27">
        <v>326.02075000000002</v>
      </c>
      <c r="I566" s="29">
        <v>35.631219983423996</v>
      </c>
      <c r="J566" s="76"/>
      <c r="K566" s="28">
        <f t="shared" si="93"/>
        <v>460.10999999999996</v>
      </c>
      <c r="L566" s="81">
        <f t="shared" si="106"/>
        <v>1.0000017223166668</v>
      </c>
      <c r="M566" s="27">
        <f t="shared" si="95"/>
        <v>98.46</v>
      </c>
      <c r="N566" s="81">
        <f t="shared" si="96"/>
        <v>1.0000280572281852</v>
      </c>
      <c r="O566" s="27">
        <f t="shared" si="97"/>
        <v>326.02</v>
      </c>
      <c r="P566" s="81">
        <f t="shared" si="98"/>
        <v>0.99999769953292839</v>
      </c>
      <c r="Q566" s="27">
        <f t="shared" si="99"/>
        <v>35.630000000000003</v>
      </c>
      <c r="R566" s="82">
        <f t="shared" si="100"/>
        <v>0.99996576082927946</v>
      </c>
    </row>
    <row r="567" spans="1:18" s="4" customFormat="1" ht="65.45" customHeight="1" x14ac:dyDescent="0.25">
      <c r="A567" s="205" t="s">
        <v>755</v>
      </c>
      <c r="B567" s="105" t="s">
        <v>1040</v>
      </c>
      <c r="C567" s="119" t="s">
        <v>1111</v>
      </c>
      <c r="D567" s="14" t="s">
        <v>756</v>
      </c>
      <c r="E567" s="177" t="s">
        <v>1014</v>
      </c>
      <c r="F567" s="170">
        <v>1240.4790346100003</v>
      </c>
      <c r="G567" s="27">
        <v>158.19194851200001</v>
      </c>
      <c r="H567" s="27">
        <v>1017.7887912500005</v>
      </c>
      <c r="I567" s="29">
        <v>64.498294848</v>
      </c>
      <c r="J567" s="76"/>
      <c r="K567" s="28">
        <f t="shared" si="93"/>
        <v>1240.48</v>
      </c>
      <c r="L567" s="81">
        <f t="shared" si="106"/>
        <v>1.0000007782396743</v>
      </c>
      <c r="M567" s="27">
        <f t="shared" si="95"/>
        <v>158.19</v>
      </c>
      <c r="N567" s="81">
        <f t="shared" si="96"/>
        <v>0.99998768260952375</v>
      </c>
      <c r="O567" s="27">
        <f t="shared" si="97"/>
        <v>1017.79</v>
      </c>
      <c r="P567" s="81">
        <f t="shared" si="98"/>
        <v>1.000001187623611</v>
      </c>
      <c r="Q567" s="27">
        <f t="shared" si="99"/>
        <v>64.5</v>
      </c>
      <c r="R567" s="82">
        <f t="shared" si="100"/>
        <v>1.0000264371640215</v>
      </c>
    </row>
    <row r="568" spans="1:18" s="4" customFormat="1" ht="69.95" customHeight="1" x14ac:dyDescent="0.25">
      <c r="A568" s="205" t="s">
        <v>757</v>
      </c>
      <c r="B568" s="105" t="s">
        <v>1041</v>
      </c>
      <c r="C568" s="119" t="s">
        <v>1411</v>
      </c>
      <c r="D568" s="14" t="s">
        <v>1790</v>
      </c>
      <c r="E568" s="177" t="s">
        <v>1014</v>
      </c>
      <c r="F568" s="170">
        <v>552.5701363752961</v>
      </c>
      <c r="G568" s="27">
        <v>142.47945859929601</v>
      </c>
      <c r="H568" s="27">
        <v>362.8524900000001</v>
      </c>
      <c r="I568" s="29">
        <v>47.238187775999997</v>
      </c>
      <c r="J568" s="76"/>
      <c r="K568" s="28">
        <f t="shared" si="93"/>
        <v>552.57000000000005</v>
      </c>
      <c r="L568" s="81">
        <f t="shared" si="106"/>
        <v>0.99999975319821488</v>
      </c>
      <c r="M568" s="27">
        <f t="shared" si="95"/>
        <v>142.47999999999999</v>
      </c>
      <c r="N568" s="81">
        <f t="shared" si="96"/>
        <v>1.000003799850935</v>
      </c>
      <c r="O568" s="27">
        <f t="shared" si="97"/>
        <v>362.85</v>
      </c>
      <c r="P568" s="81">
        <f t="shared" si="98"/>
        <v>0.99999313770728138</v>
      </c>
      <c r="Q568" s="27">
        <f t="shared" si="99"/>
        <v>47.24</v>
      </c>
      <c r="R568" s="82">
        <f t="shared" si="100"/>
        <v>1.0000383635377503</v>
      </c>
    </row>
    <row r="569" spans="1:18" s="4" customFormat="1" ht="82.5" customHeight="1" x14ac:dyDescent="0.25">
      <c r="A569" s="205" t="s">
        <v>758</v>
      </c>
      <c r="B569" s="103" t="s">
        <v>1791</v>
      </c>
      <c r="C569" s="119" t="s">
        <v>1412</v>
      </c>
      <c r="D569" s="14" t="s">
        <v>387</v>
      </c>
      <c r="E569" s="212"/>
      <c r="F569" s="170">
        <v>199.66284582999964</v>
      </c>
      <c r="G569" s="27">
        <v>71.360466245951997</v>
      </c>
      <c r="H569" s="27">
        <v>119.47156374999963</v>
      </c>
      <c r="I569" s="29">
        <v>8.8308158340479999</v>
      </c>
      <c r="J569" s="76"/>
      <c r="K569" s="28">
        <f t="shared" si="93"/>
        <v>199.66</v>
      </c>
      <c r="L569" s="81">
        <f t="shared" si="106"/>
        <v>0.99998574682241048</v>
      </c>
      <c r="M569" s="27">
        <f t="shared" si="95"/>
        <v>71.36</v>
      </c>
      <c r="N569" s="81">
        <f t="shared" si="96"/>
        <v>0.99999346632699415</v>
      </c>
      <c r="O569" s="27">
        <f t="shared" si="97"/>
        <v>119.47</v>
      </c>
      <c r="P569" s="81">
        <f t="shared" si="98"/>
        <v>0.99998691111130922</v>
      </c>
      <c r="Q569" s="27">
        <f t="shared" si="99"/>
        <v>8.83</v>
      </c>
      <c r="R569" s="82">
        <f t="shared" si="100"/>
        <v>0.99990761509883896</v>
      </c>
    </row>
    <row r="570" spans="1:18" s="4" customFormat="1" ht="85.5" customHeight="1" x14ac:dyDescent="0.25">
      <c r="A570" s="205" t="s">
        <v>1242</v>
      </c>
      <c r="B570" s="103" t="s">
        <v>1792</v>
      </c>
      <c r="C570" s="119" t="s">
        <v>1412</v>
      </c>
      <c r="D570" s="14" t="s">
        <v>387</v>
      </c>
      <c r="E570" s="212"/>
      <c r="F570" s="170">
        <v>127.05628208</v>
      </c>
      <c r="G570" s="27">
        <v>71.360466245951997</v>
      </c>
      <c r="H570" s="27">
        <v>46.865000000000009</v>
      </c>
      <c r="I570" s="29">
        <v>8.8308158340479999</v>
      </c>
      <c r="J570" s="76"/>
      <c r="K570" s="28">
        <f t="shared" si="93"/>
        <v>127.05999999999999</v>
      </c>
      <c r="L570" s="81">
        <f t="shared" si="106"/>
        <v>1.00002926199271</v>
      </c>
      <c r="M570" s="27">
        <f t="shared" si="95"/>
        <v>71.36</v>
      </c>
      <c r="N570" s="81">
        <f t="shared" si="96"/>
        <v>0.99999346632699415</v>
      </c>
      <c r="O570" s="27">
        <f t="shared" si="97"/>
        <v>46.87</v>
      </c>
      <c r="P570" s="81">
        <f t="shared" si="98"/>
        <v>1.0001066894270776</v>
      </c>
      <c r="Q570" s="27">
        <f t="shared" si="99"/>
        <v>8.83</v>
      </c>
      <c r="R570" s="82">
        <f t="shared" si="100"/>
        <v>0.99990761509883896</v>
      </c>
    </row>
    <row r="571" spans="1:18" s="4" customFormat="1" ht="93.75" customHeight="1" x14ac:dyDescent="0.25">
      <c r="A571" s="205" t="s">
        <v>759</v>
      </c>
      <c r="B571" s="103" t="s">
        <v>1793</v>
      </c>
      <c r="C571" s="119" t="s">
        <v>1413</v>
      </c>
      <c r="D571" s="14" t="s">
        <v>387</v>
      </c>
      <c r="E571" s="212"/>
      <c r="F571" s="170">
        <v>303.48796920500041</v>
      </c>
      <c r="G571" s="27">
        <v>115.4228177856</v>
      </c>
      <c r="H571" s="27">
        <v>175.52886312500041</v>
      </c>
      <c r="I571" s="29">
        <v>12.5362882944</v>
      </c>
      <c r="J571" s="76"/>
      <c r="K571" s="28">
        <f t="shared" si="93"/>
        <v>303.49</v>
      </c>
      <c r="L571" s="81">
        <f t="shared" si="106"/>
        <v>1.0000066915173109</v>
      </c>
      <c r="M571" s="27">
        <f t="shared" si="95"/>
        <v>115.42</v>
      </c>
      <c r="N571" s="81">
        <f t="shared" si="96"/>
        <v>0.99997558727421443</v>
      </c>
      <c r="O571" s="27">
        <f t="shared" si="97"/>
        <v>175.53</v>
      </c>
      <c r="P571" s="81">
        <f t="shared" si="98"/>
        <v>1.0000064768550274</v>
      </c>
      <c r="Q571" s="27">
        <f t="shared" si="99"/>
        <v>12.54</v>
      </c>
      <c r="R571" s="82">
        <f t="shared" si="100"/>
        <v>1.000296076917891</v>
      </c>
    </row>
    <row r="572" spans="1:18" s="4" customFormat="1" ht="92.25" customHeight="1" x14ac:dyDescent="0.25">
      <c r="A572" s="205" t="s">
        <v>760</v>
      </c>
      <c r="B572" s="103" t="s">
        <v>1794</v>
      </c>
      <c r="C572" s="119" t="s">
        <v>1414</v>
      </c>
      <c r="D572" s="14" t="s">
        <v>387</v>
      </c>
      <c r="E572" s="212"/>
      <c r="F572" s="170">
        <v>431.25930155998407</v>
      </c>
      <c r="G572" s="27">
        <v>182.15771137678402</v>
      </c>
      <c r="H572" s="27">
        <v>234.20339250000004</v>
      </c>
      <c r="I572" s="29">
        <v>14.898197683200001</v>
      </c>
      <c r="J572" s="76"/>
      <c r="K572" s="28">
        <f t="shared" si="93"/>
        <v>431.26</v>
      </c>
      <c r="L572" s="81">
        <f t="shared" si="106"/>
        <v>1.0000016195361199</v>
      </c>
      <c r="M572" s="27">
        <f t="shared" si="95"/>
        <v>182.16</v>
      </c>
      <c r="N572" s="81">
        <f t="shared" si="96"/>
        <v>1.0000125639655806</v>
      </c>
      <c r="O572" s="27">
        <f t="shared" si="97"/>
        <v>234.2</v>
      </c>
      <c r="P572" s="81">
        <f t="shared" si="98"/>
        <v>0.99998551472733233</v>
      </c>
      <c r="Q572" s="27">
        <f t="shared" si="99"/>
        <v>14.9</v>
      </c>
      <c r="R572" s="82">
        <f t="shared" si="100"/>
        <v>1.0001209754923599</v>
      </c>
    </row>
    <row r="573" spans="1:18" s="4" customFormat="1" ht="81.75" customHeight="1" x14ac:dyDescent="0.25">
      <c r="A573" s="205" t="s">
        <v>761</v>
      </c>
      <c r="B573" s="103" t="s">
        <v>1042</v>
      </c>
      <c r="C573" s="119" t="s">
        <v>1415</v>
      </c>
      <c r="D573" s="14" t="s">
        <v>387</v>
      </c>
      <c r="E573" s="212"/>
      <c r="F573" s="170">
        <v>199.63453518999964</v>
      </c>
      <c r="G573" s="27">
        <v>68.728345171200004</v>
      </c>
      <c r="H573" s="27">
        <v>119.46001374999963</v>
      </c>
      <c r="I573" s="29">
        <v>11.4461762688</v>
      </c>
      <c r="J573" s="76"/>
      <c r="K573" s="28">
        <f t="shared" si="93"/>
        <v>199.64</v>
      </c>
      <c r="L573" s="81">
        <f t="shared" si="106"/>
        <v>1.0000273740713006</v>
      </c>
      <c r="M573" s="27">
        <f t="shared" si="95"/>
        <v>68.73</v>
      </c>
      <c r="N573" s="81">
        <f t="shared" si="96"/>
        <v>1.0000240778211069</v>
      </c>
      <c r="O573" s="27">
        <f t="shared" si="97"/>
        <v>119.46</v>
      </c>
      <c r="P573" s="81">
        <f t="shared" si="98"/>
        <v>0.99999988489872715</v>
      </c>
      <c r="Q573" s="27">
        <f t="shared" si="99"/>
        <v>11.45</v>
      </c>
      <c r="R573" s="82">
        <f t="shared" si="100"/>
        <v>1.0003340618832179</v>
      </c>
    </row>
    <row r="574" spans="1:18" s="4" customFormat="1" ht="91.5" customHeight="1" x14ac:dyDescent="0.25">
      <c r="A574" s="205" t="s">
        <v>762</v>
      </c>
      <c r="B574" s="103" t="s">
        <v>1043</v>
      </c>
      <c r="C574" s="119" t="s">
        <v>1416</v>
      </c>
      <c r="D574" s="14" t="s">
        <v>387</v>
      </c>
      <c r="E574" s="212"/>
      <c r="F574" s="170">
        <v>403.34814511767962</v>
      </c>
      <c r="G574" s="27">
        <v>181.91733837888</v>
      </c>
      <c r="H574" s="27">
        <v>207.71356374999962</v>
      </c>
      <c r="I574" s="29">
        <v>13.717242988800001</v>
      </c>
      <c r="J574" s="76"/>
      <c r="K574" s="28">
        <f t="shared" si="93"/>
        <v>403.35</v>
      </c>
      <c r="L574" s="81">
        <f t="shared" si="106"/>
        <v>1.0000045987129056</v>
      </c>
      <c r="M574" s="27">
        <f t="shared" si="95"/>
        <v>181.92</v>
      </c>
      <c r="N574" s="81">
        <f t="shared" si="96"/>
        <v>1.0000146309370161</v>
      </c>
      <c r="O574" s="27">
        <f t="shared" si="97"/>
        <v>207.71</v>
      </c>
      <c r="P574" s="81">
        <f t="shared" si="98"/>
        <v>0.99998284295962536</v>
      </c>
      <c r="Q574" s="27">
        <f t="shared" si="99"/>
        <v>13.72</v>
      </c>
      <c r="R574" s="82">
        <f t="shared" si="100"/>
        <v>1.0002009887265431</v>
      </c>
    </row>
    <row r="575" spans="1:18" s="4" customFormat="1" ht="68.099999999999994" customHeight="1" x14ac:dyDescent="0.25">
      <c r="A575" s="205" t="s">
        <v>763</v>
      </c>
      <c r="B575" s="103" t="s">
        <v>1044</v>
      </c>
      <c r="C575" s="119" t="s">
        <v>764</v>
      </c>
      <c r="D575" s="115" t="s">
        <v>387</v>
      </c>
      <c r="E575" s="198" t="s">
        <v>1417</v>
      </c>
      <c r="F575" s="170">
        <v>1240.4790346100006</v>
      </c>
      <c r="G575" s="27">
        <v>181.95402876069122</v>
      </c>
      <c r="H575" s="27">
        <v>1017.7887912500005</v>
      </c>
      <c r="I575" s="29">
        <v>40.736214599308802</v>
      </c>
      <c r="J575" s="76"/>
      <c r="K575" s="28">
        <f t="shared" si="93"/>
        <v>1240.48</v>
      </c>
      <c r="L575" s="81">
        <f t="shared" si="106"/>
        <v>1.000000778239674</v>
      </c>
      <c r="M575" s="27">
        <f t="shared" si="95"/>
        <v>181.95</v>
      </c>
      <c r="N575" s="81">
        <f t="shared" si="96"/>
        <v>0.99997785835950614</v>
      </c>
      <c r="O575" s="27">
        <f t="shared" si="97"/>
        <v>1017.79</v>
      </c>
      <c r="P575" s="81">
        <f t="shared" si="98"/>
        <v>1.000001187623611</v>
      </c>
      <c r="Q575" s="27">
        <f t="shared" si="99"/>
        <v>40.74</v>
      </c>
      <c r="R575" s="82">
        <f t="shared" si="100"/>
        <v>1.0000929247041837</v>
      </c>
    </row>
    <row r="576" spans="1:18" s="4" customFormat="1" ht="110.25" customHeight="1" x14ac:dyDescent="0.25">
      <c r="A576" s="205" t="s">
        <v>765</v>
      </c>
      <c r="B576" s="103" t="s">
        <v>1795</v>
      </c>
      <c r="C576" s="119" t="s">
        <v>1418</v>
      </c>
      <c r="D576" s="115" t="s">
        <v>387</v>
      </c>
      <c r="E576" s="198" t="s">
        <v>1796</v>
      </c>
      <c r="F576" s="170">
        <v>1427.9103586684021</v>
      </c>
      <c r="G576" s="27">
        <v>502.68505456788449</v>
      </c>
      <c r="H576" s="27">
        <v>821.51931339843759</v>
      </c>
      <c r="I576" s="29">
        <v>103.70599070208</v>
      </c>
      <c r="J576" s="76"/>
      <c r="K576" s="28">
        <f t="shared" si="93"/>
        <v>1427.92</v>
      </c>
      <c r="L576" s="81">
        <f t="shared" si="106"/>
        <v>1.0000067520566256</v>
      </c>
      <c r="M576" s="27">
        <f t="shared" si="95"/>
        <v>502.69</v>
      </c>
      <c r="N576" s="81">
        <f t="shared" si="96"/>
        <v>1.0000098380329205</v>
      </c>
      <c r="O576" s="27">
        <f t="shared" si="97"/>
        <v>821.52</v>
      </c>
      <c r="P576" s="81">
        <f t="shared" si="98"/>
        <v>1.0000008357704453</v>
      </c>
      <c r="Q576" s="27">
        <f t="shared" si="99"/>
        <v>103.71</v>
      </c>
      <c r="R576" s="82">
        <f t="shared" si="100"/>
        <v>1.0000386602345037</v>
      </c>
    </row>
    <row r="577" spans="1:18" s="4" customFormat="1" ht="66" customHeight="1" x14ac:dyDescent="0.25">
      <c r="A577" s="205" t="s">
        <v>766</v>
      </c>
      <c r="B577" s="103" t="s">
        <v>1045</v>
      </c>
      <c r="C577" s="119" t="s">
        <v>764</v>
      </c>
      <c r="D577" s="115" t="s">
        <v>387</v>
      </c>
      <c r="E577" s="198" t="s">
        <v>1417</v>
      </c>
      <c r="F577" s="170">
        <v>222.90509019000001</v>
      </c>
      <c r="G577" s="27">
        <v>72.842882169158401</v>
      </c>
      <c r="H577" s="27">
        <v>142.73056875</v>
      </c>
      <c r="I577" s="29">
        <v>7.3316392708415998</v>
      </c>
      <c r="J577" s="76"/>
      <c r="K577" s="28">
        <f t="shared" si="93"/>
        <v>222.9</v>
      </c>
      <c r="L577" s="81">
        <f t="shared" si="106"/>
        <v>0.99997716431690431</v>
      </c>
      <c r="M577" s="27">
        <f t="shared" si="95"/>
        <v>72.84</v>
      </c>
      <c r="N577" s="81">
        <f t="shared" si="96"/>
        <v>0.9999604330708427</v>
      </c>
      <c r="O577" s="27">
        <f t="shared" si="97"/>
        <v>142.72999999999999</v>
      </c>
      <c r="P577" s="81">
        <f t="shared" si="98"/>
        <v>0.99999601521940962</v>
      </c>
      <c r="Q577" s="27">
        <f t="shared" si="99"/>
        <v>7.33</v>
      </c>
      <c r="R577" s="82">
        <f t="shared" si="100"/>
        <v>0.99977641141618634</v>
      </c>
    </row>
    <row r="578" spans="1:18" s="4" customFormat="1" ht="66" customHeight="1" x14ac:dyDescent="0.25">
      <c r="A578" s="205" t="s">
        <v>767</v>
      </c>
      <c r="B578" s="103" t="s">
        <v>768</v>
      </c>
      <c r="C578" s="119" t="s">
        <v>764</v>
      </c>
      <c r="D578" s="115" t="s">
        <v>387</v>
      </c>
      <c r="E578" s="198" t="s">
        <v>1419</v>
      </c>
      <c r="F578" s="170">
        <v>199.66284582999964</v>
      </c>
      <c r="G578" s="27">
        <v>74.692302809529608</v>
      </c>
      <c r="H578" s="27">
        <v>119.47156374999963</v>
      </c>
      <c r="I578" s="29">
        <v>5.4989792704704001</v>
      </c>
      <c r="J578" s="76"/>
      <c r="K578" s="28">
        <f t="shared" si="93"/>
        <v>199.66</v>
      </c>
      <c r="L578" s="81">
        <f t="shared" si="106"/>
        <v>0.99998574682241048</v>
      </c>
      <c r="M578" s="27">
        <f t="shared" si="95"/>
        <v>74.69</v>
      </c>
      <c r="N578" s="81">
        <f t="shared" si="96"/>
        <v>0.9999691693863626</v>
      </c>
      <c r="O578" s="27">
        <f t="shared" si="97"/>
        <v>119.47</v>
      </c>
      <c r="P578" s="81">
        <f t="shared" si="98"/>
        <v>0.99998691111130922</v>
      </c>
      <c r="Q578" s="27">
        <f t="shared" si="99"/>
        <v>5.5</v>
      </c>
      <c r="R578" s="82">
        <f t="shared" si="100"/>
        <v>1.0001856216361973</v>
      </c>
    </row>
    <row r="579" spans="1:18" s="4" customFormat="1" ht="66" customHeight="1" x14ac:dyDescent="0.25">
      <c r="A579" s="205" t="s">
        <v>1101</v>
      </c>
      <c r="B579" s="103" t="s">
        <v>1420</v>
      </c>
      <c r="C579" s="119" t="s">
        <v>1111</v>
      </c>
      <c r="D579" s="115" t="s">
        <v>387</v>
      </c>
      <c r="E579" s="198"/>
      <c r="F579" s="170">
        <v>178.94165019508802</v>
      </c>
      <c r="G579" s="27">
        <v>76.764518950080003</v>
      </c>
      <c r="H579" s="27">
        <v>94.500679350000013</v>
      </c>
      <c r="I579" s="29">
        <v>7.6764518950080003</v>
      </c>
      <c r="J579" s="76"/>
      <c r="K579" s="28">
        <f t="shared" si="93"/>
        <v>178.94</v>
      </c>
      <c r="L579" s="81">
        <f t="shared" si="106"/>
        <v>0.99999077802688074</v>
      </c>
      <c r="M579" s="27">
        <f t="shared" si="95"/>
        <v>76.760000000000005</v>
      </c>
      <c r="N579" s="81">
        <f t="shared" si="96"/>
        <v>0.99994113230771453</v>
      </c>
      <c r="O579" s="27">
        <f t="shared" si="97"/>
        <v>94.5</v>
      </c>
      <c r="P579" s="81">
        <f t="shared" si="98"/>
        <v>0.99999281116279071</v>
      </c>
      <c r="Q579" s="27">
        <f t="shared" si="99"/>
        <v>7.68</v>
      </c>
      <c r="R579" s="82">
        <f t="shared" si="100"/>
        <v>1.000462206373534</v>
      </c>
    </row>
    <row r="580" spans="1:18" s="4" customFormat="1" ht="66" customHeight="1" x14ac:dyDescent="0.25">
      <c r="A580" s="205" t="s">
        <v>1102</v>
      </c>
      <c r="B580" s="103" t="s">
        <v>1421</v>
      </c>
      <c r="C580" s="165" t="s">
        <v>1111</v>
      </c>
      <c r="D580" s="115" t="s">
        <v>387</v>
      </c>
      <c r="E580" s="207"/>
      <c r="F580" s="170">
        <v>251.66956860777603</v>
      </c>
      <c r="G580" s="27">
        <v>92.117424416160006</v>
      </c>
      <c r="H580" s="27">
        <v>150.34040175000001</v>
      </c>
      <c r="I580" s="29">
        <v>9.2117424416160016</v>
      </c>
      <c r="J580" s="76"/>
      <c r="K580" s="28">
        <f t="shared" si="93"/>
        <v>251.67000000000002</v>
      </c>
      <c r="L580" s="81">
        <f t="shared" si="106"/>
        <v>1.0000017141215221</v>
      </c>
      <c r="M580" s="27">
        <f t="shared" si="95"/>
        <v>92.12</v>
      </c>
      <c r="N580" s="81">
        <f t="shared" si="96"/>
        <v>1.0000279597899782</v>
      </c>
      <c r="O580" s="27">
        <f t="shared" si="97"/>
        <v>150.34</v>
      </c>
      <c r="P580" s="81">
        <f t="shared" si="98"/>
        <v>0.99999732773096695</v>
      </c>
      <c r="Q580" s="27">
        <f t="shared" si="99"/>
        <v>9.2100000000000009</v>
      </c>
      <c r="R580" s="82">
        <f t="shared" si="100"/>
        <v>0.99981084559983691</v>
      </c>
    </row>
    <row r="581" spans="1:18" s="4" customFormat="1" ht="66" customHeight="1" x14ac:dyDescent="0.25">
      <c r="A581" s="189" t="s">
        <v>1243</v>
      </c>
      <c r="B581" s="105" t="s">
        <v>1422</v>
      </c>
      <c r="C581" s="165" t="s">
        <v>1111</v>
      </c>
      <c r="D581" s="115" t="s">
        <v>387</v>
      </c>
      <c r="E581" s="207"/>
      <c r="F581" s="170">
        <v>349.67546010933125</v>
      </c>
      <c r="G581" s="27">
        <v>110.540909299392</v>
      </c>
      <c r="H581" s="27">
        <v>228.08045988000003</v>
      </c>
      <c r="I581" s="29">
        <v>11.0540909299392</v>
      </c>
      <c r="J581" s="76"/>
      <c r="K581" s="28">
        <f t="shared" si="93"/>
        <v>349.67</v>
      </c>
      <c r="L581" s="81">
        <f t="shared" si="106"/>
        <v>0.99998438520870314</v>
      </c>
      <c r="M581" s="27">
        <f t="shared" si="95"/>
        <v>110.54</v>
      </c>
      <c r="N581" s="81">
        <f t="shared" si="96"/>
        <v>0.99999177409162132</v>
      </c>
      <c r="O581" s="27">
        <f t="shared" si="97"/>
        <v>228.08</v>
      </c>
      <c r="P581" s="81">
        <f t="shared" si="98"/>
        <v>0.99999798369399873</v>
      </c>
      <c r="Q581" s="27">
        <f t="shared" si="99"/>
        <v>11.05</v>
      </c>
      <c r="R581" s="82">
        <f t="shared" si="100"/>
        <v>0.99962991710805282</v>
      </c>
    </row>
    <row r="582" spans="1:18" s="4" customFormat="1" ht="66" customHeight="1" x14ac:dyDescent="0.25">
      <c r="A582" s="189" t="s">
        <v>1244</v>
      </c>
      <c r="B582" s="105" t="s">
        <v>1423</v>
      </c>
      <c r="C582" s="165" t="s">
        <v>1797</v>
      </c>
      <c r="D582" s="115" t="s">
        <v>387</v>
      </c>
      <c r="E582" s="207"/>
      <c r="F582" s="170">
        <v>202.09539999999998</v>
      </c>
      <c r="G582" s="27">
        <v>158.798</v>
      </c>
      <c r="H582" s="27">
        <v>27.417600000000004</v>
      </c>
      <c r="I582" s="29">
        <v>15.879800000000001</v>
      </c>
      <c r="J582" s="76"/>
      <c r="K582" s="28">
        <f t="shared" si="93"/>
        <v>202.10000000000002</v>
      </c>
      <c r="L582" s="81">
        <f t="shared" si="106"/>
        <v>1.0000227615274768</v>
      </c>
      <c r="M582" s="27">
        <f t="shared" si="95"/>
        <v>158.80000000000001</v>
      </c>
      <c r="N582" s="81">
        <f t="shared" si="96"/>
        <v>1.0000125946170608</v>
      </c>
      <c r="O582" s="27">
        <f t="shared" si="97"/>
        <v>27.42</v>
      </c>
      <c r="P582" s="81">
        <f t="shared" si="98"/>
        <v>1.0000875350140055</v>
      </c>
      <c r="Q582" s="27">
        <f t="shared" si="99"/>
        <v>15.88</v>
      </c>
      <c r="R582" s="82">
        <f t="shared" si="100"/>
        <v>1.0000125946170606</v>
      </c>
    </row>
    <row r="583" spans="1:18" s="4" customFormat="1" ht="54" customHeight="1" x14ac:dyDescent="0.25">
      <c r="A583" s="193" t="s">
        <v>769</v>
      </c>
      <c r="B583" s="116"/>
      <c r="C583" s="133"/>
      <c r="D583" s="154"/>
      <c r="E583" s="186"/>
      <c r="F583" s="170"/>
      <c r="G583" s="27"/>
      <c r="H583" s="27"/>
      <c r="I583" s="29"/>
      <c r="J583" s="76"/>
      <c r="K583" s="28"/>
      <c r="L583" s="81"/>
      <c r="M583" s="27"/>
      <c r="N583" s="81"/>
      <c r="O583" s="27"/>
      <c r="P583" s="81"/>
      <c r="Q583" s="27"/>
      <c r="R583" s="82"/>
    </row>
    <row r="584" spans="1:18" s="4" customFormat="1" ht="33" customHeight="1" x14ac:dyDescent="0.25">
      <c r="A584" s="218" t="s">
        <v>770</v>
      </c>
      <c r="B584" s="136"/>
      <c r="C584" s="133"/>
      <c r="D584" s="154"/>
      <c r="E584" s="186"/>
      <c r="F584" s="170"/>
      <c r="G584" s="27"/>
      <c r="H584" s="27"/>
      <c r="I584" s="29"/>
      <c r="J584" s="76"/>
      <c r="K584" s="28"/>
      <c r="L584" s="81"/>
      <c r="M584" s="27"/>
      <c r="N584" s="81"/>
      <c r="O584" s="27"/>
      <c r="P584" s="81"/>
      <c r="Q584" s="27"/>
      <c r="R584" s="82"/>
    </row>
    <row r="585" spans="1:18" s="4" customFormat="1" ht="245.1" customHeight="1" x14ac:dyDescent="0.25">
      <c r="A585" s="176" t="s">
        <v>771</v>
      </c>
      <c r="B585" s="103" t="s">
        <v>772</v>
      </c>
      <c r="C585" s="119" t="s">
        <v>1798</v>
      </c>
      <c r="D585" s="115" t="s">
        <v>108</v>
      </c>
      <c r="E585" s="198" t="s">
        <v>1015</v>
      </c>
      <c r="F585" s="170">
        <v>9748.1171520000007</v>
      </c>
      <c r="G585" s="27">
        <v>0</v>
      </c>
      <c r="H585" s="27">
        <v>0</v>
      </c>
      <c r="I585" s="29">
        <v>9748.1171520000007</v>
      </c>
      <c r="J585" s="76"/>
      <c r="K585" s="28">
        <f t="shared" si="93"/>
        <v>9748.1200000000008</v>
      </c>
      <c r="L585" s="81">
        <f t="shared" ref="L585:L586" si="107">K585/F585</f>
        <v>1.0000002921589837</v>
      </c>
      <c r="M585" s="27">
        <f t="shared" si="95"/>
        <v>0</v>
      </c>
      <c r="N585" s="81" t="e">
        <f t="shared" si="96"/>
        <v>#DIV/0!</v>
      </c>
      <c r="O585" s="27">
        <f t="shared" si="97"/>
        <v>0</v>
      </c>
      <c r="P585" s="81" t="e">
        <f t="shared" si="98"/>
        <v>#DIV/0!</v>
      </c>
      <c r="Q585" s="27">
        <f t="shared" si="99"/>
        <v>9748.1200000000008</v>
      </c>
      <c r="R585" s="82">
        <f t="shared" si="100"/>
        <v>1.0000002921589837</v>
      </c>
    </row>
    <row r="586" spans="1:18" s="4" customFormat="1" ht="109.5" customHeight="1" x14ac:dyDescent="0.25">
      <c r="A586" s="176" t="s">
        <v>773</v>
      </c>
      <c r="B586" s="103" t="s">
        <v>774</v>
      </c>
      <c r="C586" s="119" t="s">
        <v>1799</v>
      </c>
      <c r="D586" s="115" t="s">
        <v>775</v>
      </c>
      <c r="E586" s="198" t="s">
        <v>1016</v>
      </c>
      <c r="F586" s="170">
        <v>13968.422968031999</v>
      </c>
      <c r="G586" s="27">
        <v>0</v>
      </c>
      <c r="H586" s="27">
        <v>0</v>
      </c>
      <c r="I586" s="29">
        <v>13968.422968031999</v>
      </c>
      <c r="J586" s="76"/>
      <c r="K586" s="28">
        <f t="shared" si="93"/>
        <v>13968.42</v>
      </c>
      <c r="L586" s="81">
        <f t="shared" si="107"/>
        <v>0.99999978751846175</v>
      </c>
      <c r="M586" s="27">
        <f t="shared" si="95"/>
        <v>0</v>
      </c>
      <c r="N586" s="81" t="e">
        <f t="shared" si="96"/>
        <v>#DIV/0!</v>
      </c>
      <c r="O586" s="27">
        <f t="shared" si="97"/>
        <v>0</v>
      </c>
      <c r="P586" s="81" t="e">
        <f t="shared" si="98"/>
        <v>#DIV/0!</v>
      </c>
      <c r="Q586" s="27">
        <f t="shared" si="99"/>
        <v>13968.42</v>
      </c>
      <c r="R586" s="82">
        <f t="shared" si="100"/>
        <v>0.99999978751846175</v>
      </c>
    </row>
    <row r="587" spans="1:18" s="4" customFormat="1" ht="113.25" customHeight="1" x14ac:dyDescent="0.25">
      <c r="A587" s="176" t="s">
        <v>776</v>
      </c>
      <c r="B587" s="103" t="s">
        <v>1800</v>
      </c>
      <c r="C587" s="119" t="s">
        <v>1801</v>
      </c>
      <c r="D587" s="115" t="s">
        <v>108</v>
      </c>
      <c r="E587" s="198"/>
      <c r="F587" s="170">
        <v>5660.197056</v>
      </c>
      <c r="G587" s="27">
        <v>0</v>
      </c>
      <c r="H587" s="27">
        <v>0</v>
      </c>
      <c r="I587" s="29">
        <v>5660.197056</v>
      </c>
      <c r="J587" s="76"/>
      <c r="K587" s="28">
        <f t="shared" ref="K587:K650" si="108">SUM(M587,O587,Q587)</f>
        <v>5660.2</v>
      </c>
      <c r="L587" s="81">
        <f t="shared" ref="L587:L650" si="109">K587/F587</f>
        <v>1.0000005201232343</v>
      </c>
      <c r="M587" s="27">
        <f t="shared" ref="M587:M650" si="110">ROUND(G587-(G587*$M$6*$F$6),2)</f>
        <v>0</v>
      </c>
      <c r="N587" s="81" t="e">
        <f t="shared" ref="N587:N650" si="111">M587/G587</f>
        <v>#DIV/0!</v>
      </c>
      <c r="O587" s="27">
        <f t="shared" ref="O587:O650" si="112">ROUND(H587-(H587*$O$6*$F$6),2)</f>
        <v>0</v>
      </c>
      <c r="P587" s="81" t="e">
        <f t="shared" ref="P587:P650" si="113">O587/H587</f>
        <v>#DIV/0!</v>
      </c>
      <c r="Q587" s="27">
        <f t="shared" ref="Q587:Q650" si="114">ROUND((I587-(I587*$Q$6*$F$6)),2)</f>
        <v>5660.2</v>
      </c>
      <c r="R587" s="82">
        <f t="shared" ref="R587:R650" si="115">Q587/I587</f>
        <v>1.0000005201232343</v>
      </c>
    </row>
    <row r="588" spans="1:18" s="4" customFormat="1" ht="140.25" customHeight="1" x14ac:dyDescent="0.25">
      <c r="A588" s="176" t="s">
        <v>777</v>
      </c>
      <c r="B588" s="103" t="s">
        <v>778</v>
      </c>
      <c r="C588" s="119" t="s">
        <v>1802</v>
      </c>
      <c r="D588" s="115" t="s">
        <v>108</v>
      </c>
      <c r="E588" s="198"/>
      <c r="F588" s="170">
        <v>15583.011648</v>
      </c>
      <c r="G588" s="27">
        <v>0</v>
      </c>
      <c r="H588" s="27">
        <v>0</v>
      </c>
      <c r="I588" s="29">
        <v>15583.011648</v>
      </c>
      <c r="J588" s="76"/>
      <c r="K588" s="28">
        <f t="shared" si="108"/>
        <v>15583.01</v>
      </c>
      <c r="L588" s="81">
        <f t="shared" si="109"/>
        <v>0.9999998942438062</v>
      </c>
      <c r="M588" s="27">
        <f t="shared" si="110"/>
        <v>0</v>
      </c>
      <c r="N588" s="81" t="e">
        <f t="shared" si="111"/>
        <v>#DIV/0!</v>
      </c>
      <c r="O588" s="27">
        <f t="shared" si="112"/>
        <v>0</v>
      </c>
      <c r="P588" s="81" t="e">
        <f t="shared" si="113"/>
        <v>#DIV/0!</v>
      </c>
      <c r="Q588" s="27">
        <f t="shared" si="114"/>
        <v>15583.01</v>
      </c>
      <c r="R588" s="82">
        <f t="shared" si="115"/>
        <v>0.9999998942438062</v>
      </c>
    </row>
    <row r="589" spans="1:18" s="4" customFormat="1" ht="132.94999999999999" customHeight="1" x14ac:dyDescent="0.25">
      <c r="A589" s="176" t="s">
        <v>779</v>
      </c>
      <c r="B589" s="103" t="s">
        <v>1803</v>
      </c>
      <c r="C589" s="119" t="s">
        <v>1804</v>
      </c>
      <c r="D589" s="115" t="s">
        <v>108</v>
      </c>
      <c r="E589" s="198"/>
      <c r="F589" s="170">
        <v>20544.418943999997</v>
      </c>
      <c r="G589" s="27">
        <v>0</v>
      </c>
      <c r="H589" s="27">
        <v>0</v>
      </c>
      <c r="I589" s="29">
        <v>20544.418943999997</v>
      </c>
      <c r="J589" s="76"/>
      <c r="K589" s="28">
        <f t="shared" si="108"/>
        <v>20544.419999999998</v>
      </c>
      <c r="L589" s="81">
        <f t="shared" si="109"/>
        <v>1.0000000514008209</v>
      </c>
      <c r="M589" s="27">
        <f t="shared" si="110"/>
        <v>0</v>
      </c>
      <c r="N589" s="81" t="e">
        <f t="shared" si="111"/>
        <v>#DIV/0!</v>
      </c>
      <c r="O589" s="27">
        <f t="shared" si="112"/>
        <v>0</v>
      </c>
      <c r="P589" s="81" t="e">
        <f t="shared" si="113"/>
        <v>#DIV/0!</v>
      </c>
      <c r="Q589" s="27">
        <f t="shared" si="114"/>
        <v>20544.419999999998</v>
      </c>
      <c r="R589" s="82">
        <f t="shared" si="115"/>
        <v>1.0000000514008209</v>
      </c>
    </row>
    <row r="590" spans="1:18" s="4" customFormat="1" ht="102" customHeight="1" x14ac:dyDescent="0.25">
      <c r="A590" s="176" t="s">
        <v>780</v>
      </c>
      <c r="B590" s="103" t="s">
        <v>1046</v>
      </c>
      <c r="C590" s="119" t="s">
        <v>1805</v>
      </c>
      <c r="D590" s="115" t="s">
        <v>108</v>
      </c>
      <c r="E590" s="198" t="s">
        <v>1017</v>
      </c>
      <c r="F590" s="170">
        <v>45784.7050752</v>
      </c>
      <c r="G590" s="27">
        <v>0</v>
      </c>
      <c r="H590" s="27">
        <v>0</v>
      </c>
      <c r="I590" s="29">
        <v>45784.7050752</v>
      </c>
      <c r="J590" s="76"/>
      <c r="K590" s="28">
        <f t="shared" si="108"/>
        <v>45784.71</v>
      </c>
      <c r="L590" s="81">
        <f t="shared" si="109"/>
        <v>1.0000001075643055</v>
      </c>
      <c r="M590" s="27">
        <f t="shared" si="110"/>
        <v>0</v>
      </c>
      <c r="N590" s="81" t="e">
        <f t="shared" si="111"/>
        <v>#DIV/0!</v>
      </c>
      <c r="O590" s="27">
        <f t="shared" si="112"/>
        <v>0</v>
      </c>
      <c r="P590" s="81" t="e">
        <f t="shared" si="113"/>
        <v>#DIV/0!</v>
      </c>
      <c r="Q590" s="27">
        <f t="shared" si="114"/>
        <v>45784.71</v>
      </c>
      <c r="R590" s="82">
        <f t="shared" si="115"/>
        <v>1.0000001075643055</v>
      </c>
    </row>
    <row r="591" spans="1:18" s="4" customFormat="1" ht="156" customHeight="1" x14ac:dyDescent="0.25">
      <c r="A591" s="176" t="s">
        <v>781</v>
      </c>
      <c r="B591" s="103" t="s">
        <v>782</v>
      </c>
      <c r="C591" s="119" t="s">
        <v>1806</v>
      </c>
      <c r="D591" s="115" t="s">
        <v>108</v>
      </c>
      <c r="E591" s="198" t="s">
        <v>1017</v>
      </c>
      <c r="F591" s="170">
        <v>31697.103513599999</v>
      </c>
      <c r="G591" s="27">
        <v>0</v>
      </c>
      <c r="H591" s="27">
        <v>0</v>
      </c>
      <c r="I591" s="29">
        <v>31697.103513599999</v>
      </c>
      <c r="J591" s="76"/>
      <c r="K591" s="28">
        <f t="shared" si="108"/>
        <v>31697.1</v>
      </c>
      <c r="L591" s="81">
        <f t="shared" si="109"/>
        <v>0.99999988915075477</v>
      </c>
      <c r="M591" s="27">
        <f t="shared" si="110"/>
        <v>0</v>
      </c>
      <c r="N591" s="81" t="e">
        <f t="shared" si="111"/>
        <v>#DIV/0!</v>
      </c>
      <c r="O591" s="27">
        <f t="shared" si="112"/>
        <v>0</v>
      </c>
      <c r="P591" s="81" t="e">
        <f t="shared" si="113"/>
        <v>#DIV/0!</v>
      </c>
      <c r="Q591" s="27">
        <f t="shared" si="114"/>
        <v>31697.1</v>
      </c>
      <c r="R591" s="82">
        <f t="shared" si="115"/>
        <v>0.99999988915075477</v>
      </c>
    </row>
    <row r="592" spans="1:18" s="4" customFormat="1" ht="194.1" customHeight="1" x14ac:dyDescent="0.25">
      <c r="A592" s="176" t="s">
        <v>783</v>
      </c>
      <c r="B592" s="103" t="s">
        <v>1807</v>
      </c>
      <c r="C592" s="119" t="s">
        <v>1808</v>
      </c>
      <c r="D592" s="115" t="s">
        <v>775</v>
      </c>
      <c r="E592" s="198" t="s">
        <v>1018</v>
      </c>
      <c r="F592" s="170">
        <v>5682.837844224</v>
      </c>
      <c r="G592" s="27">
        <v>0</v>
      </c>
      <c r="H592" s="27">
        <v>0</v>
      </c>
      <c r="I592" s="29">
        <v>5682.837844224</v>
      </c>
      <c r="J592" s="76"/>
      <c r="K592" s="28">
        <f t="shared" si="108"/>
        <v>5682.84</v>
      </c>
      <c r="L592" s="81">
        <f t="shared" si="109"/>
        <v>1.0000003793484979</v>
      </c>
      <c r="M592" s="27">
        <f t="shared" si="110"/>
        <v>0</v>
      </c>
      <c r="N592" s="81" t="e">
        <f t="shared" si="111"/>
        <v>#DIV/0!</v>
      </c>
      <c r="O592" s="27">
        <f t="shared" si="112"/>
        <v>0</v>
      </c>
      <c r="P592" s="81" t="e">
        <f t="shared" si="113"/>
        <v>#DIV/0!</v>
      </c>
      <c r="Q592" s="27">
        <f t="shared" si="114"/>
        <v>5682.84</v>
      </c>
      <c r="R592" s="82">
        <f t="shared" si="115"/>
        <v>1.0000003793484979</v>
      </c>
    </row>
    <row r="593" spans="1:18" s="4" customFormat="1" ht="33" customHeight="1" x14ac:dyDescent="0.25">
      <c r="A593" s="219" t="s">
        <v>784</v>
      </c>
      <c r="B593" s="111"/>
      <c r="C593" s="134"/>
      <c r="D593" s="20"/>
      <c r="E593" s="220"/>
      <c r="F593" s="170"/>
      <c r="G593" s="27"/>
      <c r="H593" s="27"/>
      <c r="I593" s="29"/>
      <c r="J593" s="76"/>
      <c r="K593" s="28"/>
      <c r="L593" s="81"/>
      <c r="M593" s="27"/>
      <c r="N593" s="81"/>
      <c r="O593" s="27"/>
      <c r="P593" s="81"/>
      <c r="Q593" s="27"/>
      <c r="R593" s="82"/>
    </row>
    <row r="594" spans="1:18" s="4" customFormat="1" ht="33" customHeight="1" x14ac:dyDescent="0.25">
      <c r="A594" s="219" t="s">
        <v>785</v>
      </c>
      <c r="B594" s="110"/>
      <c r="C594" s="135"/>
      <c r="D594" s="159"/>
      <c r="E594" s="221"/>
      <c r="F594" s="170"/>
      <c r="G594" s="27"/>
      <c r="H594" s="27"/>
      <c r="I594" s="29"/>
      <c r="J594" s="76"/>
      <c r="K594" s="28"/>
      <c r="L594" s="81"/>
      <c r="M594" s="27"/>
      <c r="N594" s="81"/>
      <c r="O594" s="27"/>
      <c r="P594" s="81"/>
      <c r="Q594" s="27"/>
      <c r="R594" s="82"/>
    </row>
    <row r="595" spans="1:18" s="4" customFormat="1" ht="91.5" customHeight="1" x14ac:dyDescent="0.25">
      <c r="A595" s="176" t="s">
        <v>786</v>
      </c>
      <c r="B595" s="103" t="s">
        <v>1809</v>
      </c>
      <c r="C595" s="119" t="s">
        <v>1810</v>
      </c>
      <c r="D595" s="115" t="s">
        <v>112</v>
      </c>
      <c r="E595" s="198"/>
      <c r="F595" s="170">
        <v>5681.374277066976</v>
      </c>
      <c r="G595" s="27">
        <v>3166.7536670669765</v>
      </c>
      <c r="H595" s="27">
        <v>2514.6206099999995</v>
      </c>
      <c r="I595" s="29">
        <v>0</v>
      </c>
      <c r="J595" s="76"/>
      <c r="K595" s="28">
        <f t="shared" si="108"/>
        <v>5681.37</v>
      </c>
      <c r="L595" s="81">
        <f t="shared" si="109"/>
        <v>0.9999992471773963</v>
      </c>
      <c r="M595" s="27">
        <f t="shared" si="110"/>
        <v>3166.75</v>
      </c>
      <c r="N595" s="81">
        <f t="shared" si="111"/>
        <v>0.99999884201066391</v>
      </c>
      <c r="O595" s="27">
        <f t="shared" si="112"/>
        <v>2514.62</v>
      </c>
      <c r="P595" s="81">
        <f t="shared" si="113"/>
        <v>0.99999975741867497</v>
      </c>
      <c r="Q595" s="27">
        <f t="shared" si="114"/>
        <v>0</v>
      </c>
      <c r="R595" s="82" t="e">
        <f t="shared" si="115"/>
        <v>#DIV/0!</v>
      </c>
    </row>
    <row r="596" spans="1:18" s="4" customFormat="1" ht="120.6" customHeight="1" x14ac:dyDescent="0.25">
      <c r="A596" s="176" t="s">
        <v>787</v>
      </c>
      <c r="B596" s="103" t="s">
        <v>1811</v>
      </c>
      <c r="C596" s="119" t="s">
        <v>1812</v>
      </c>
      <c r="D596" s="115" t="s">
        <v>112</v>
      </c>
      <c r="E596" s="198"/>
      <c r="F596" s="170">
        <v>23067.54660686112</v>
      </c>
      <c r="G596" s="27">
        <v>13248.599286861121</v>
      </c>
      <c r="H596" s="27">
        <v>9818.9473199999993</v>
      </c>
      <c r="I596" s="29">
        <v>0</v>
      </c>
      <c r="J596" s="76"/>
      <c r="K596" s="28">
        <f t="shared" si="108"/>
        <v>23067.550000000003</v>
      </c>
      <c r="L596" s="81">
        <f t="shared" si="109"/>
        <v>1.0000001470957853</v>
      </c>
      <c r="M596" s="27">
        <f t="shared" si="110"/>
        <v>13248.6</v>
      </c>
      <c r="N596" s="81">
        <f t="shared" si="111"/>
        <v>1.0000000538274925</v>
      </c>
      <c r="O596" s="27">
        <f t="shared" si="112"/>
        <v>9818.9500000000007</v>
      </c>
      <c r="P596" s="81">
        <f t="shared" si="113"/>
        <v>1.0000002729416824</v>
      </c>
      <c r="Q596" s="27">
        <f t="shared" si="114"/>
        <v>0</v>
      </c>
      <c r="R596" s="82" t="e">
        <f t="shared" si="115"/>
        <v>#DIV/0!</v>
      </c>
    </row>
    <row r="597" spans="1:18" s="4" customFormat="1" ht="88.5" customHeight="1" x14ac:dyDescent="0.25">
      <c r="A597" s="176" t="s">
        <v>788</v>
      </c>
      <c r="B597" s="103" t="s">
        <v>1813</v>
      </c>
      <c r="C597" s="119" t="s">
        <v>1810</v>
      </c>
      <c r="D597" s="115" t="s">
        <v>112</v>
      </c>
      <c r="E597" s="198"/>
      <c r="F597" s="170">
        <v>9310.8250184956796</v>
      </c>
      <c r="G597" s="27">
        <v>5984.4044084956804</v>
      </c>
      <c r="H597" s="27">
        <v>3326.4206099999997</v>
      </c>
      <c r="I597" s="29">
        <v>0</v>
      </c>
      <c r="J597" s="76"/>
      <c r="K597" s="28">
        <f t="shared" si="108"/>
        <v>9310.82</v>
      </c>
      <c r="L597" s="81">
        <f t="shared" si="109"/>
        <v>0.99999946100418924</v>
      </c>
      <c r="M597" s="27">
        <f t="shared" si="110"/>
        <v>5984.4</v>
      </c>
      <c r="N597" s="81">
        <f t="shared" si="111"/>
        <v>0.99999926333593459</v>
      </c>
      <c r="O597" s="27">
        <f t="shared" si="112"/>
        <v>3326.42</v>
      </c>
      <c r="P597" s="81">
        <f t="shared" si="113"/>
        <v>0.99999981661970294</v>
      </c>
      <c r="Q597" s="27">
        <f t="shared" si="114"/>
        <v>0</v>
      </c>
      <c r="R597" s="82" t="e">
        <f t="shared" si="115"/>
        <v>#DIV/0!</v>
      </c>
    </row>
    <row r="598" spans="1:18" s="4" customFormat="1" ht="128.44999999999999" customHeight="1" x14ac:dyDescent="0.25">
      <c r="A598" s="176" t="s">
        <v>789</v>
      </c>
      <c r="B598" s="103" t="s">
        <v>1814</v>
      </c>
      <c r="C598" s="119" t="s">
        <v>1812</v>
      </c>
      <c r="D598" s="115" t="s">
        <v>112</v>
      </c>
      <c r="E598" s="198"/>
      <c r="F598" s="170">
        <v>25610.417205261121</v>
      </c>
      <c r="G598" s="27">
        <v>14709.06988526112</v>
      </c>
      <c r="H598" s="27">
        <v>10901.347320000001</v>
      </c>
      <c r="I598" s="29">
        <v>0</v>
      </c>
      <c r="J598" s="76"/>
      <c r="K598" s="28">
        <f t="shared" si="108"/>
        <v>25610.42</v>
      </c>
      <c r="L598" s="81">
        <f t="shared" si="109"/>
        <v>1.0000001091250821</v>
      </c>
      <c r="M598" s="27">
        <f t="shared" si="110"/>
        <v>14709.07</v>
      </c>
      <c r="N598" s="81">
        <f t="shared" si="111"/>
        <v>1.0000000078005531</v>
      </c>
      <c r="O598" s="27">
        <f t="shared" si="112"/>
        <v>10901.35</v>
      </c>
      <c r="P598" s="81">
        <f t="shared" si="113"/>
        <v>1.0000002458411719</v>
      </c>
      <c r="Q598" s="27">
        <f t="shared" si="114"/>
        <v>0</v>
      </c>
      <c r="R598" s="82" t="e">
        <f t="shared" si="115"/>
        <v>#DIV/0!</v>
      </c>
    </row>
    <row r="599" spans="1:18" s="4" customFormat="1" ht="90" customHeight="1" x14ac:dyDescent="0.25">
      <c r="A599" s="176" t="s">
        <v>1245</v>
      </c>
      <c r="B599" s="103" t="s">
        <v>1815</v>
      </c>
      <c r="C599" s="119" t="s">
        <v>1810</v>
      </c>
      <c r="D599" s="115" t="s">
        <v>112</v>
      </c>
      <c r="E599" s="198"/>
      <c r="F599" s="170">
        <v>12940.275759924385</v>
      </c>
      <c r="G599" s="27">
        <v>8802.0551499243848</v>
      </c>
      <c r="H599" s="27">
        <v>4138.2206100000003</v>
      </c>
      <c r="I599" s="29">
        <v>0</v>
      </c>
      <c r="J599" s="76"/>
      <c r="K599" s="28">
        <f t="shared" si="108"/>
        <v>12940.279999999999</v>
      </c>
      <c r="L599" s="81">
        <f t="shared" si="109"/>
        <v>1.0000003276650122</v>
      </c>
      <c r="M599" s="27">
        <f t="shared" si="110"/>
        <v>8802.06</v>
      </c>
      <c r="N599" s="81">
        <f t="shared" si="111"/>
        <v>1.0000005510162719</v>
      </c>
      <c r="O599" s="27">
        <f t="shared" si="112"/>
        <v>4138.22</v>
      </c>
      <c r="P599" s="81">
        <f t="shared" si="113"/>
        <v>0.99999985259364887</v>
      </c>
      <c r="Q599" s="27">
        <f t="shared" si="114"/>
        <v>0</v>
      </c>
      <c r="R599" s="82" t="e">
        <f t="shared" si="115"/>
        <v>#DIV/0!</v>
      </c>
    </row>
    <row r="600" spans="1:18" s="4" customFormat="1" ht="114.95" customHeight="1" x14ac:dyDescent="0.25">
      <c r="A600" s="176" t="s">
        <v>1246</v>
      </c>
      <c r="B600" s="103" t="s">
        <v>1815</v>
      </c>
      <c r="C600" s="119" t="s">
        <v>1812</v>
      </c>
      <c r="D600" s="115" t="s">
        <v>112</v>
      </c>
      <c r="E600" s="198"/>
      <c r="F600" s="170">
        <v>28153.287803661122</v>
      </c>
      <c r="G600" s="27">
        <v>16169.54048366112</v>
      </c>
      <c r="H600" s="27">
        <v>11983.747320000002</v>
      </c>
      <c r="I600" s="29">
        <v>0</v>
      </c>
      <c r="J600" s="76"/>
      <c r="K600" s="28">
        <f t="shared" si="108"/>
        <v>28153.29</v>
      </c>
      <c r="L600" s="81">
        <f t="shared" si="109"/>
        <v>1.0000000780135838</v>
      </c>
      <c r="M600" s="27">
        <f t="shared" si="110"/>
        <v>16169.54</v>
      </c>
      <c r="N600" s="81">
        <f t="shared" si="111"/>
        <v>0.99999997008813457</v>
      </c>
      <c r="O600" s="27">
        <f t="shared" si="112"/>
        <v>11983.75</v>
      </c>
      <c r="P600" s="81">
        <f t="shared" si="113"/>
        <v>1.0000002236362238</v>
      </c>
      <c r="Q600" s="27">
        <f t="shared" si="114"/>
        <v>0</v>
      </c>
      <c r="R600" s="82" t="e">
        <f t="shared" si="115"/>
        <v>#DIV/0!</v>
      </c>
    </row>
    <row r="601" spans="1:18" s="4" customFormat="1" ht="86.1" customHeight="1" x14ac:dyDescent="0.25">
      <c r="A601" s="176" t="s">
        <v>790</v>
      </c>
      <c r="B601" s="103" t="s">
        <v>1488</v>
      </c>
      <c r="C601" s="119" t="s">
        <v>1816</v>
      </c>
      <c r="D601" s="115" t="s">
        <v>791</v>
      </c>
      <c r="E601" s="198"/>
      <c r="F601" s="170">
        <v>20070.351235943999</v>
      </c>
      <c r="G601" s="27">
        <v>20070.351235943999</v>
      </c>
      <c r="H601" s="27">
        <v>0</v>
      </c>
      <c r="I601" s="29">
        <v>0</v>
      </c>
      <c r="J601" s="76"/>
      <c r="K601" s="28">
        <f t="shared" si="108"/>
        <v>20070.349999999999</v>
      </c>
      <c r="L601" s="81">
        <f t="shared" si="109"/>
        <v>0.99999993841941348</v>
      </c>
      <c r="M601" s="27">
        <f t="shared" si="110"/>
        <v>20070.349999999999</v>
      </c>
      <c r="N601" s="81">
        <f t="shared" si="111"/>
        <v>0.99999993841941348</v>
      </c>
      <c r="O601" s="27">
        <f t="shared" si="112"/>
        <v>0</v>
      </c>
      <c r="P601" s="81" t="e">
        <f t="shared" si="113"/>
        <v>#DIV/0!</v>
      </c>
      <c r="Q601" s="27">
        <f t="shared" si="114"/>
        <v>0</v>
      </c>
      <c r="R601" s="82" t="e">
        <f t="shared" si="115"/>
        <v>#DIV/0!</v>
      </c>
    </row>
    <row r="602" spans="1:18" s="4" customFormat="1" ht="33" customHeight="1" x14ac:dyDescent="0.25">
      <c r="A602" s="219" t="s">
        <v>1817</v>
      </c>
      <c r="B602" s="110"/>
      <c r="C602" s="135"/>
      <c r="D602" s="159"/>
      <c r="E602" s="221"/>
      <c r="F602" s="170"/>
      <c r="G602" s="27"/>
      <c r="H602" s="27"/>
      <c r="I602" s="29"/>
      <c r="J602" s="76"/>
      <c r="K602" s="28"/>
      <c r="L602" s="81"/>
      <c r="M602" s="27"/>
      <c r="N602" s="81"/>
      <c r="O602" s="27"/>
      <c r="P602" s="81"/>
      <c r="Q602" s="27"/>
      <c r="R602" s="82"/>
    </row>
    <row r="603" spans="1:18" s="4" customFormat="1" ht="344.45" customHeight="1" x14ac:dyDescent="0.25">
      <c r="A603" s="176" t="s">
        <v>792</v>
      </c>
      <c r="B603" s="103" t="s">
        <v>793</v>
      </c>
      <c r="C603" s="119" t="s">
        <v>1818</v>
      </c>
      <c r="D603" s="115" t="s">
        <v>108</v>
      </c>
      <c r="E603" s="198"/>
      <c r="F603" s="170">
        <v>26445.489827369762</v>
      </c>
      <c r="G603" s="27">
        <v>10770.77482736976</v>
      </c>
      <c r="H603" s="27">
        <v>15674.715</v>
      </c>
      <c r="I603" s="29">
        <v>0</v>
      </c>
      <c r="J603" s="76"/>
      <c r="K603" s="28">
        <f t="shared" si="108"/>
        <v>26445.489999999998</v>
      </c>
      <c r="L603" s="81">
        <f t="shared" si="109"/>
        <v>1.0000000065277761</v>
      </c>
      <c r="M603" s="27">
        <f t="shared" si="110"/>
        <v>10770.77</v>
      </c>
      <c r="N603" s="81">
        <f t="shared" si="111"/>
        <v>0.99999955180849687</v>
      </c>
      <c r="O603" s="27">
        <f t="shared" si="112"/>
        <v>15674.72</v>
      </c>
      <c r="P603" s="81">
        <f t="shared" si="113"/>
        <v>1.0000003189850659</v>
      </c>
      <c r="Q603" s="27">
        <f t="shared" si="114"/>
        <v>0</v>
      </c>
      <c r="R603" s="82" t="e">
        <f t="shared" si="115"/>
        <v>#DIV/0!</v>
      </c>
    </row>
    <row r="604" spans="1:18" s="4" customFormat="1" ht="186.6" customHeight="1" x14ac:dyDescent="0.25">
      <c r="A604" s="176" t="s">
        <v>794</v>
      </c>
      <c r="B604" s="103" t="s">
        <v>1819</v>
      </c>
      <c r="C604" s="119" t="s">
        <v>1820</v>
      </c>
      <c r="D604" s="115" t="s">
        <v>108</v>
      </c>
      <c r="E604" s="198"/>
      <c r="F604" s="170">
        <v>10656.637969864321</v>
      </c>
      <c r="G604" s="27">
        <v>4340.2579698643203</v>
      </c>
      <c r="H604" s="27">
        <v>6316.380000000001</v>
      </c>
      <c r="I604" s="29">
        <v>0</v>
      </c>
      <c r="J604" s="76"/>
      <c r="K604" s="28">
        <f t="shared" si="108"/>
        <v>10656.64</v>
      </c>
      <c r="L604" s="81">
        <f t="shared" si="109"/>
        <v>1.0000001905043301</v>
      </c>
      <c r="M604" s="27">
        <f t="shared" si="110"/>
        <v>4340.26</v>
      </c>
      <c r="N604" s="81">
        <f t="shared" si="111"/>
        <v>1.0000004677453953</v>
      </c>
      <c r="O604" s="27">
        <f t="shared" si="112"/>
        <v>6316.38</v>
      </c>
      <c r="P604" s="81">
        <f t="shared" si="113"/>
        <v>0.99999999999999989</v>
      </c>
      <c r="Q604" s="27">
        <f t="shared" si="114"/>
        <v>0</v>
      </c>
      <c r="R604" s="82" t="e">
        <f t="shared" si="115"/>
        <v>#DIV/0!</v>
      </c>
    </row>
    <row r="605" spans="1:18" s="4" customFormat="1" ht="33" customHeight="1" x14ac:dyDescent="0.25">
      <c r="A605" s="219" t="s">
        <v>796</v>
      </c>
      <c r="B605" s="111"/>
      <c r="C605" s="134"/>
      <c r="D605" s="20"/>
      <c r="E605" s="220"/>
      <c r="F605" s="170"/>
      <c r="G605" s="27"/>
      <c r="H605" s="27"/>
      <c r="I605" s="29"/>
      <c r="J605" s="76"/>
      <c r="K605" s="28"/>
      <c r="L605" s="81"/>
      <c r="M605" s="27"/>
      <c r="N605" s="81"/>
      <c r="O605" s="27"/>
      <c r="P605" s="81"/>
      <c r="Q605" s="27"/>
      <c r="R605" s="82"/>
    </row>
    <row r="606" spans="1:18" s="4" customFormat="1" ht="128.25" customHeight="1" x14ac:dyDescent="0.25">
      <c r="A606" s="176" t="s">
        <v>797</v>
      </c>
      <c r="B606" s="103" t="s">
        <v>1117</v>
      </c>
      <c r="C606" s="119" t="s">
        <v>1821</v>
      </c>
      <c r="D606" s="115"/>
      <c r="E606" s="222"/>
      <c r="F606" s="170"/>
      <c r="G606" s="27"/>
      <c r="H606" s="27"/>
      <c r="I606" s="29"/>
      <c r="J606" s="76"/>
      <c r="K606" s="28"/>
      <c r="L606" s="81"/>
      <c r="M606" s="27"/>
      <c r="N606" s="81"/>
      <c r="O606" s="27"/>
      <c r="P606" s="81"/>
      <c r="Q606" s="27"/>
      <c r="R606" s="82"/>
    </row>
    <row r="607" spans="1:18" s="4" customFormat="1" ht="31.5" x14ac:dyDescent="0.25">
      <c r="A607" s="176" t="s">
        <v>798</v>
      </c>
      <c r="B607" s="103" t="s">
        <v>1424</v>
      </c>
      <c r="C607" s="119"/>
      <c r="D607" s="115" t="s">
        <v>795</v>
      </c>
      <c r="E607" s="198"/>
      <c r="F607" s="170">
        <v>1010758.51380976</v>
      </c>
      <c r="G607" s="27">
        <v>161942.53451264001</v>
      </c>
      <c r="H607" s="27">
        <v>783773.43660000002</v>
      </c>
      <c r="I607" s="29">
        <v>65042.54269712</v>
      </c>
      <c r="J607" s="76"/>
      <c r="K607" s="28">
        <f t="shared" si="108"/>
        <v>1010758.51</v>
      </c>
      <c r="L607" s="81">
        <f t="shared" si="109"/>
        <v>0.99999999623079106</v>
      </c>
      <c r="M607" s="27">
        <f t="shared" si="110"/>
        <v>161942.53</v>
      </c>
      <c r="N607" s="81">
        <f t="shared" si="111"/>
        <v>0.9999999721343128</v>
      </c>
      <c r="O607" s="27">
        <f t="shared" si="112"/>
        <v>783773.44</v>
      </c>
      <c r="P607" s="81">
        <f t="shared" si="113"/>
        <v>1.0000000043379882</v>
      </c>
      <c r="Q607" s="27">
        <f t="shared" si="114"/>
        <v>65042.54</v>
      </c>
      <c r="R607" s="82">
        <f t="shared" si="115"/>
        <v>0.99999995853298651</v>
      </c>
    </row>
    <row r="608" spans="1:18" s="4" customFormat="1" ht="31.5" x14ac:dyDescent="0.25">
      <c r="A608" s="176" t="s">
        <v>799</v>
      </c>
      <c r="B608" s="103" t="s">
        <v>1494</v>
      </c>
      <c r="C608" s="119"/>
      <c r="D608" s="115" t="s">
        <v>795</v>
      </c>
      <c r="E608" s="198"/>
      <c r="F608" s="170">
        <v>1074225.099588512</v>
      </c>
      <c r="G608" s="27">
        <v>159038.37254295999</v>
      </c>
      <c r="H608" s="27">
        <v>846523.72035000008</v>
      </c>
      <c r="I608" s="29">
        <v>68663.006695552001</v>
      </c>
      <c r="J608" s="76"/>
      <c r="K608" s="28">
        <f t="shared" si="108"/>
        <v>1074225.0999999999</v>
      </c>
      <c r="L608" s="81">
        <f t="shared" si="109"/>
        <v>1.0000000003830556</v>
      </c>
      <c r="M608" s="27">
        <f t="shared" si="110"/>
        <v>159038.37</v>
      </c>
      <c r="N608" s="81">
        <f t="shared" si="111"/>
        <v>0.9999999840103998</v>
      </c>
      <c r="O608" s="27">
        <f t="shared" si="112"/>
        <v>846523.72</v>
      </c>
      <c r="P608" s="81">
        <f t="shared" si="113"/>
        <v>0.99999999958654429</v>
      </c>
      <c r="Q608" s="27">
        <f t="shared" si="114"/>
        <v>68663.009999999995</v>
      </c>
      <c r="R608" s="82">
        <f t="shared" si="115"/>
        <v>1.0000000481255942</v>
      </c>
    </row>
    <row r="609" spans="1:18" s="4" customFormat="1" ht="31.5" x14ac:dyDescent="0.25">
      <c r="A609" s="176" t="s">
        <v>800</v>
      </c>
      <c r="B609" s="103" t="s">
        <v>1822</v>
      </c>
      <c r="C609" s="119"/>
      <c r="D609" s="115" t="s">
        <v>795</v>
      </c>
      <c r="E609" s="198"/>
      <c r="F609" s="170">
        <v>1187462.9449193282</v>
      </c>
      <c r="G609" s="27">
        <v>179828.10827200001</v>
      </c>
      <c r="H609" s="27">
        <v>931591.07580000011</v>
      </c>
      <c r="I609" s="29">
        <v>76043.760847327998</v>
      </c>
      <c r="J609" s="76"/>
      <c r="K609" s="28">
        <f t="shared" si="108"/>
        <v>1187462.95</v>
      </c>
      <c r="L609" s="81">
        <f t="shared" si="109"/>
        <v>1.0000000042785939</v>
      </c>
      <c r="M609" s="27">
        <f t="shared" si="110"/>
        <v>179828.11</v>
      </c>
      <c r="N609" s="81">
        <f t="shared" si="111"/>
        <v>1.0000000096091761</v>
      </c>
      <c r="O609" s="27">
        <f t="shared" si="112"/>
        <v>931591.08</v>
      </c>
      <c r="P609" s="81">
        <f t="shared" si="113"/>
        <v>1.0000000045084156</v>
      </c>
      <c r="Q609" s="27">
        <f t="shared" si="114"/>
        <v>76043.759999999995</v>
      </c>
      <c r="R609" s="82">
        <f t="shared" si="115"/>
        <v>0.9999999888573633</v>
      </c>
    </row>
    <row r="610" spans="1:18" s="4" customFormat="1" ht="66" customHeight="1" x14ac:dyDescent="0.25">
      <c r="A610" s="176" t="s">
        <v>801</v>
      </c>
      <c r="B610" s="103" t="s">
        <v>802</v>
      </c>
      <c r="C610" s="119" t="s">
        <v>1425</v>
      </c>
      <c r="D610" s="115" t="s">
        <v>795</v>
      </c>
      <c r="E610" s="198"/>
      <c r="F610" s="170">
        <v>17060.797350000004</v>
      </c>
      <c r="G610" s="27">
        <v>5168.4978959999999</v>
      </c>
      <c r="H610" s="27">
        <v>10180.339750000003</v>
      </c>
      <c r="I610" s="29">
        <v>1711.9597040000001</v>
      </c>
      <c r="J610" s="76"/>
      <c r="K610" s="28">
        <f t="shared" si="108"/>
        <v>17060.8</v>
      </c>
      <c r="L610" s="81">
        <f t="shared" si="109"/>
        <v>1.0000001553268549</v>
      </c>
      <c r="M610" s="27">
        <f t="shared" si="110"/>
        <v>5168.5</v>
      </c>
      <c r="N610" s="81">
        <f t="shared" si="111"/>
        <v>1.000000407081524</v>
      </c>
      <c r="O610" s="27">
        <f t="shared" si="112"/>
        <v>10180.34</v>
      </c>
      <c r="P610" s="81">
        <f t="shared" si="113"/>
        <v>1.000000024557137</v>
      </c>
      <c r="Q610" s="27">
        <f t="shared" si="114"/>
        <v>1711.96</v>
      </c>
      <c r="R610" s="82">
        <f t="shared" si="115"/>
        <v>1.000000172901266</v>
      </c>
    </row>
    <row r="611" spans="1:18" s="4" customFormat="1" ht="33" customHeight="1" x14ac:dyDescent="0.25">
      <c r="A611" s="219" t="s">
        <v>803</v>
      </c>
      <c r="B611" s="111"/>
      <c r="C611" s="134"/>
      <c r="D611" s="21"/>
      <c r="E611" s="223"/>
      <c r="F611" s="170"/>
      <c r="G611" s="27"/>
      <c r="H611" s="27"/>
      <c r="I611" s="29"/>
      <c r="J611" s="76"/>
      <c r="K611" s="28"/>
      <c r="L611" s="81"/>
      <c r="M611" s="27"/>
      <c r="N611" s="81"/>
      <c r="O611" s="27"/>
      <c r="P611" s="81"/>
      <c r="Q611" s="27"/>
      <c r="R611" s="82"/>
    </row>
    <row r="612" spans="1:18" s="4" customFormat="1" ht="45.6" customHeight="1" x14ac:dyDescent="0.25">
      <c r="A612" s="176" t="s">
        <v>804</v>
      </c>
      <c r="B612" s="103" t="s">
        <v>805</v>
      </c>
      <c r="C612" s="119"/>
      <c r="D612" s="115" t="s">
        <v>112</v>
      </c>
      <c r="E612" s="198"/>
      <c r="F612" s="170" t="s">
        <v>806</v>
      </c>
      <c r="G612" s="27"/>
      <c r="H612" s="27"/>
      <c r="I612" s="29"/>
      <c r="J612" s="76"/>
      <c r="K612" s="28" t="str">
        <f>F612</f>
        <v>50% от стоимости монтажа</v>
      </c>
      <c r="L612" s="81"/>
      <c r="M612" s="27"/>
      <c r="N612" s="81"/>
      <c r="O612" s="27"/>
      <c r="P612" s="81"/>
      <c r="Q612" s="27"/>
      <c r="R612" s="82"/>
    </row>
    <row r="613" spans="1:18" s="4" customFormat="1" ht="59.25" customHeight="1" x14ac:dyDescent="0.25">
      <c r="A613" s="176" t="s">
        <v>807</v>
      </c>
      <c r="B613" s="103" t="s">
        <v>808</v>
      </c>
      <c r="C613" s="119" t="s">
        <v>1529</v>
      </c>
      <c r="D613" s="115"/>
      <c r="E613" s="198" t="s">
        <v>1607</v>
      </c>
      <c r="F613" s="170"/>
      <c r="G613" s="27"/>
      <c r="H613" s="27"/>
      <c r="I613" s="29"/>
      <c r="J613" s="76"/>
      <c r="K613" s="28"/>
      <c r="L613" s="81"/>
      <c r="M613" s="27"/>
      <c r="N613" s="81"/>
      <c r="O613" s="27"/>
      <c r="P613" s="81"/>
      <c r="Q613" s="27"/>
      <c r="R613" s="82"/>
    </row>
    <row r="614" spans="1:18" s="4" customFormat="1" ht="39" customHeight="1" x14ac:dyDescent="0.25">
      <c r="A614" s="176" t="s">
        <v>809</v>
      </c>
      <c r="B614" s="103" t="s">
        <v>810</v>
      </c>
      <c r="C614" s="119"/>
      <c r="D614" s="115" t="s">
        <v>811</v>
      </c>
      <c r="E614" s="198"/>
      <c r="F614" s="170">
        <v>11798.36630784</v>
      </c>
      <c r="G614" s="27">
        <v>11798.36630784</v>
      </c>
      <c r="H614" s="27">
        <v>0</v>
      </c>
      <c r="I614" s="29">
        <v>0</v>
      </c>
      <c r="J614" s="76"/>
      <c r="K614" s="28">
        <f t="shared" si="108"/>
        <v>11798.37</v>
      </c>
      <c r="L614" s="81">
        <f t="shared" si="109"/>
        <v>1.0000003129382411</v>
      </c>
      <c r="M614" s="27">
        <f t="shared" si="110"/>
        <v>11798.37</v>
      </c>
      <c r="N614" s="81">
        <f t="shared" si="111"/>
        <v>1.0000003129382411</v>
      </c>
      <c r="O614" s="27"/>
      <c r="P614" s="81"/>
      <c r="Q614" s="27"/>
      <c r="R614" s="82"/>
    </row>
    <row r="615" spans="1:18" s="4" customFormat="1" ht="39" customHeight="1" x14ac:dyDescent="0.25">
      <c r="A615" s="176" t="s">
        <v>812</v>
      </c>
      <c r="B615" s="103" t="s">
        <v>1489</v>
      </c>
      <c r="C615" s="119"/>
      <c r="D615" s="115" t="s">
        <v>811</v>
      </c>
      <c r="E615" s="198"/>
      <c r="F615" s="170">
        <v>15731.15507712</v>
      </c>
      <c r="G615" s="27">
        <v>15731.15507712</v>
      </c>
      <c r="H615" s="27">
        <v>0</v>
      </c>
      <c r="I615" s="29">
        <v>0</v>
      </c>
      <c r="J615" s="76"/>
      <c r="K615" s="28">
        <f t="shared" si="108"/>
        <v>15731.16</v>
      </c>
      <c r="L615" s="81">
        <f t="shared" si="109"/>
        <v>1.0000003129382411</v>
      </c>
      <c r="M615" s="27">
        <f t="shared" si="110"/>
        <v>15731.16</v>
      </c>
      <c r="N615" s="81">
        <f t="shared" si="111"/>
        <v>1.0000003129382411</v>
      </c>
      <c r="O615" s="27"/>
      <c r="P615" s="81"/>
      <c r="Q615" s="27"/>
      <c r="R615" s="82"/>
    </row>
    <row r="616" spans="1:18" s="4" customFormat="1" ht="39" customHeight="1" x14ac:dyDescent="0.25">
      <c r="A616" s="176" t="s">
        <v>813</v>
      </c>
      <c r="B616" s="103" t="s">
        <v>814</v>
      </c>
      <c r="C616" s="119"/>
      <c r="D616" s="115" t="s">
        <v>811</v>
      </c>
      <c r="E616" s="198"/>
      <c r="F616" s="170">
        <v>31462.31015424</v>
      </c>
      <c r="G616" s="27">
        <v>31462.31015424</v>
      </c>
      <c r="H616" s="27">
        <v>0</v>
      </c>
      <c r="I616" s="29">
        <v>0</v>
      </c>
      <c r="J616" s="76"/>
      <c r="K616" s="28">
        <f t="shared" si="108"/>
        <v>31462.31</v>
      </c>
      <c r="L616" s="81">
        <f t="shared" si="109"/>
        <v>0.99999999509762638</v>
      </c>
      <c r="M616" s="27">
        <f t="shared" si="110"/>
        <v>31462.31</v>
      </c>
      <c r="N616" s="81">
        <f t="shared" si="111"/>
        <v>0.99999999509762638</v>
      </c>
      <c r="O616" s="27"/>
      <c r="P616" s="81"/>
      <c r="Q616" s="27"/>
      <c r="R616" s="82"/>
    </row>
    <row r="617" spans="1:18" s="4" customFormat="1" ht="39" customHeight="1" x14ac:dyDescent="0.25">
      <c r="A617" s="176" t="s">
        <v>815</v>
      </c>
      <c r="B617" s="103" t="s">
        <v>816</v>
      </c>
      <c r="C617" s="119" t="s">
        <v>1823</v>
      </c>
      <c r="D617" s="115" t="s">
        <v>811</v>
      </c>
      <c r="E617" s="198" t="s">
        <v>1019</v>
      </c>
      <c r="F617" s="170">
        <v>5726.0636363636322</v>
      </c>
      <c r="G617" s="27">
        <v>5726.0636363636322</v>
      </c>
      <c r="H617" s="27">
        <v>0</v>
      </c>
      <c r="I617" s="29">
        <v>0</v>
      </c>
      <c r="J617" s="76"/>
      <c r="K617" s="28">
        <f t="shared" si="108"/>
        <v>5726.06</v>
      </c>
      <c r="L617" s="81">
        <f t="shared" si="109"/>
        <v>0.99999936494529873</v>
      </c>
      <c r="M617" s="27">
        <f t="shared" si="110"/>
        <v>5726.06</v>
      </c>
      <c r="N617" s="81">
        <f t="shared" si="111"/>
        <v>0.99999936494529873</v>
      </c>
      <c r="O617" s="27"/>
      <c r="P617" s="81"/>
      <c r="Q617" s="27"/>
      <c r="R617" s="82"/>
    </row>
    <row r="618" spans="1:18" s="4" customFormat="1" ht="54" customHeight="1" x14ac:dyDescent="0.25">
      <c r="A618" s="193" t="s">
        <v>817</v>
      </c>
      <c r="B618" s="137"/>
      <c r="C618" s="133"/>
      <c r="D618" s="6"/>
      <c r="E618" s="224"/>
      <c r="F618" s="170"/>
      <c r="G618" s="27"/>
      <c r="H618" s="27"/>
      <c r="I618" s="29"/>
      <c r="J618" s="76"/>
      <c r="K618" s="28"/>
      <c r="L618" s="81"/>
      <c r="M618" s="27"/>
      <c r="N618" s="81"/>
      <c r="O618" s="27"/>
      <c r="P618" s="81"/>
      <c r="Q618" s="27"/>
      <c r="R618" s="82"/>
    </row>
    <row r="619" spans="1:18" s="4" customFormat="1" ht="33" customHeight="1" x14ac:dyDescent="0.25">
      <c r="A619" s="218" t="s">
        <v>818</v>
      </c>
      <c r="B619" s="138"/>
      <c r="C619" s="133"/>
      <c r="D619" s="99"/>
      <c r="E619" s="225"/>
      <c r="F619" s="170"/>
      <c r="G619" s="27"/>
      <c r="H619" s="27"/>
      <c r="I619" s="29"/>
      <c r="J619" s="76"/>
      <c r="K619" s="28"/>
      <c r="L619" s="81"/>
      <c r="M619" s="27"/>
      <c r="N619" s="81"/>
      <c r="O619" s="27"/>
      <c r="P619" s="81"/>
      <c r="Q619" s="27"/>
      <c r="R619" s="82"/>
    </row>
    <row r="620" spans="1:18" s="4" customFormat="1" ht="56.1" customHeight="1" x14ac:dyDescent="0.25">
      <c r="A620" s="176" t="s">
        <v>819</v>
      </c>
      <c r="B620" s="103" t="s">
        <v>1824</v>
      </c>
      <c r="C620" s="119" t="s">
        <v>1426</v>
      </c>
      <c r="D620" s="115" t="s">
        <v>820</v>
      </c>
      <c r="E620" s="198" t="s">
        <v>1020</v>
      </c>
      <c r="F620" s="170">
        <v>537.74783656</v>
      </c>
      <c r="G620" s="27">
        <v>0</v>
      </c>
      <c r="H620" s="27">
        <v>0</v>
      </c>
      <c r="I620" s="29">
        <v>537.74783656</v>
      </c>
      <c r="J620" s="76"/>
      <c r="K620" s="28">
        <f t="shared" si="108"/>
        <v>537.75</v>
      </c>
      <c r="L620" s="81">
        <f t="shared" si="109"/>
        <v>1.0000040231496119</v>
      </c>
      <c r="M620" s="27">
        <f t="shared" si="110"/>
        <v>0</v>
      </c>
      <c r="N620" s="81" t="e">
        <f t="shared" si="111"/>
        <v>#DIV/0!</v>
      </c>
      <c r="O620" s="27">
        <f t="shared" si="112"/>
        <v>0</v>
      </c>
      <c r="P620" s="81" t="e">
        <f t="shared" si="113"/>
        <v>#DIV/0!</v>
      </c>
      <c r="Q620" s="27">
        <f t="shared" si="114"/>
        <v>537.75</v>
      </c>
      <c r="R620" s="82">
        <f t="shared" si="115"/>
        <v>1.0000040231496119</v>
      </c>
    </row>
    <row r="621" spans="1:18" s="4" customFormat="1" ht="56.1" customHeight="1" x14ac:dyDescent="0.25">
      <c r="A621" s="176" t="s">
        <v>821</v>
      </c>
      <c r="B621" s="103" t="s">
        <v>822</v>
      </c>
      <c r="C621" s="119" t="s">
        <v>823</v>
      </c>
      <c r="D621" s="115" t="s">
        <v>824</v>
      </c>
      <c r="E621" s="198" t="s">
        <v>1020</v>
      </c>
      <c r="F621" s="170">
        <v>2791.0175460224</v>
      </c>
      <c r="G621" s="27">
        <v>0</v>
      </c>
      <c r="H621" s="27">
        <v>0</v>
      </c>
      <c r="I621" s="29">
        <v>2791.0175460224</v>
      </c>
      <c r="J621" s="76"/>
      <c r="K621" s="28">
        <f t="shared" si="108"/>
        <v>2791.02</v>
      </c>
      <c r="L621" s="81">
        <f t="shared" si="109"/>
        <v>1.0000008792411941</v>
      </c>
      <c r="M621" s="27">
        <f t="shared" si="110"/>
        <v>0</v>
      </c>
      <c r="N621" s="81" t="e">
        <f t="shared" si="111"/>
        <v>#DIV/0!</v>
      </c>
      <c r="O621" s="27">
        <f t="shared" si="112"/>
        <v>0</v>
      </c>
      <c r="P621" s="81" t="e">
        <f t="shared" si="113"/>
        <v>#DIV/0!</v>
      </c>
      <c r="Q621" s="27">
        <f t="shared" si="114"/>
        <v>2791.02</v>
      </c>
      <c r="R621" s="82">
        <f t="shared" si="115"/>
        <v>1.0000008792411941</v>
      </c>
    </row>
    <row r="622" spans="1:18" s="4" customFormat="1" ht="33" customHeight="1" x14ac:dyDescent="0.25">
      <c r="A622" s="219" t="s">
        <v>1450</v>
      </c>
      <c r="B622" s="111"/>
      <c r="C622" s="134"/>
      <c r="D622" s="20"/>
      <c r="E622" s="220"/>
      <c r="F622" s="170"/>
      <c r="G622" s="27"/>
      <c r="H622" s="27"/>
      <c r="I622" s="29"/>
      <c r="J622" s="76"/>
      <c r="K622" s="28"/>
      <c r="L622" s="81"/>
      <c r="M622" s="27"/>
      <c r="N622" s="81"/>
      <c r="O622" s="27"/>
      <c r="P622" s="81"/>
      <c r="Q622" s="27"/>
      <c r="R622" s="82"/>
    </row>
    <row r="623" spans="1:18" s="4" customFormat="1" ht="56.1" customHeight="1" x14ac:dyDescent="0.25">
      <c r="A623" s="176" t="s">
        <v>825</v>
      </c>
      <c r="B623" s="103" t="s">
        <v>826</v>
      </c>
      <c r="C623" s="119" t="s">
        <v>1427</v>
      </c>
      <c r="D623" s="115" t="s">
        <v>827</v>
      </c>
      <c r="E623" s="198" t="s">
        <v>1020</v>
      </c>
      <c r="F623" s="170">
        <v>382.03746666666666</v>
      </c>
      <c r="G623" s="27">
        <v>57.042000000000002</v>
      </c>
      <c r="H623" s="27">
        <v>324.99546666666663</v>
      </c>
      <c r="I623" s="29">
        <v>0</v>
      </c>
      <c r="J623" s="76"/>
      <c r="K623" s="28">
        <f t="shared" si="108"/>
        <v>382.04</v>
      </c>
      <c r="L623" s="81">
        <f t="shared" si="109"/>
        <v>1.0000066311122715</v>
      </c>
      <c r="M623" s="27">
        <f t="shared" si="110"/>
        <v>57.04</v>
      </c>
      <c r="N623" s="81">
        <f t="shared" si="111"/>
        <v>0.99996493811577425</v>
      </c>
      <c r="O623" s="27">
        <f t="shared" si="112"/>
        <v>325</v>
      </c>
      <c r="P623" s="81">
        <f t="shared" si="113"/>
        <v>1.0000139489125184</v>
      </c>
      <c r="Q623" s="27">
        <f t="shared" si="114"/>
        <v>0</v>
      </c>
      <c r="R623" s="82" t="e">
        <f t="shared" si="115"/>
        <v>#DIV/0!</v>
      </c>
    </row>
    <row r="624" spans="1:18" s="4" customFormat="1" ht="56.1" customHeight="1" x14ac:dyDescent="0.25">
      <c r="A624" s="176" t="s">
        <v>828</v>
      </c>
      <c r="B624" s="103" t="s">
        <v>829</v>
      </c>
      <c r="C624" s="119" t="s">
        <v>1427</v>
      </c>
      <c r="D624" s="115" t="s">
        <v>827</v>
      </c>
      <c r="E624" s="198" t="s">
        <v>1020</v>
      </c>
      <c r="F624" s="170">
        <v>424.25704999999999</v>
      </c>
      <c r="G624" s="27">
        <v>63.384</v>
      </c>
      <c r="H624" s="27">
        <v>360.87304999999998</v>
      </c>
      <c r="I624" s="29">
        <v>0</v>
      </c>
      <c r="J624" s="76"/>
      <c r="K624" s="28">
        <f t="shared" si="108"/>
        <v>424.25</v>
      </c>
      <c r="L624" s="81">
        <f t="shared" si="109"/>
        <v>0.99998338271573806</v>
      </c>
      <c r="M624" s="27">
        <f t="shared" si="110"/>
        <v>63.38</v>
      </c>
      <c r="N624" s="81">
        <f t="shared" si="111"/>
        <v>0.99993689259119023</v>
      </c>
      <c r="O624" s="27">
        <f t="shared" si="112"/>
        <v>360.87</v>
      </c>
      <c r="P624" s="81">
        <f t="shared" si="113"/>
        <v>0.9999915482743863</v>
      </c>
      <c r="Q624" s="27">
        <f t="shared" si="114"/>
        <v>0</v>
      </c>
      <c r="R624" s="82" t="e">
        <f t="shared" si="115"/>
        <v>#DIV/0!</v>
      </c>
    </row>
    <row r="625" spans="1:18" s="4" customFormat="1" ht="56.1" customHeight="1" x14ac:dyDescent="0.25">
      <c r="A625" s="176" t="s">
        <v>830</v>
      </c>
      <c r="B625" s="103" t="s">
        <v>831</v>
      </c>
      <c r="C625" s="119" t="s">
        <v>1427</v>
      </c>
      <c r="D625" s="115" t="s">
        <v>827</v>
      </c>
      <c r="E625" s="198" t="s">
        <v>1020</v>
      </c>
      <c r="F625" s="170">
        <v>1823.4108666666668</v>
      </c>
      <c r="G625" s="27">
        <v>69.722400000000007</v>
      </c>
      <c r="H625" s="27">
        <v>1753.6884666666667</v>
      </c>
      <c r="I625" s="29">
        <v>0</v>
      </c>
      <c r="J625" s="76"/>
      <c r="K625" s="28">
        <f t="shared" si="108"/>
        <v>1823.41</v>
      </c>
      <c r="L625" s="81">
        <f t="shared" si="109"/>
        <v>0.99999952470028419</v>
      </c>
      <c r="M625" s="27">
        <f t="shared" si="110"/>
        <v>69.72</v>
      </c>
      <c r="N625" s="81">
        <f t="shared" si="111"/>
        <v>0.99996557777701267</v>
      </c>
      <c r="O625" s="27">
        <f t="shared" si="112"/>
        <v>1753.69</v>
      </c>
      <c r="P625" s="81">
        <f t="shared" si="113"/>
        <v>1.0000008743476179</v>
      </c>
      <c r="Q625" s="27">
        <f t="shared" si="114"/>
        <v>0</v>
      </c>
      <c r="R625" s="82" t="e">
        <f t="shared" si="115"/>
        <v>#DIV/0!</v>
      </c>
    </row>
    <row r="626" spans="1:18" s="4" customFormat="1" ht="56.1" customHeight="1" x14ac:dyDescent="0.25">
      <c r="A626" s="176" t="s">
        <v>832</v>
      </c>
      <c r="B626" s="103" t="s">
        <v>1825</v>
      </c>
      <c r="C626" s="119" t="s">
        <v>1826</v>
      </c>
      <c r="D626" s="115" t="s">
        <v>827</v>
      </c>
      <c r="E626" s="198" t="s">
        <v>1020</v>
      </c>
      <c r="F626" s="170">
        <v>20.292192800000002</v>
      </c>
      <c r="G626" s="27">
        <v>20.292192800000002</v>
      </c>
      <c r="H626" s="27">
        <v>0</v>
      </c>
      <c r="I626" s="29">
        <v>0</v>
      </c>
      <c r="J626" s="76"/>
      <c r="K626" s="28">
        <f t="shared" si="108"/>
        <v>20.29</v>
      </c>
      <c r="L626" s="81">
        <f t="shared" si="109"/>
        <v>0.99989193873616244</v>
      </c>
      <c r="M626" s="27">
        <f t="shared" si="110"/>
        <v>20.29</v>
      </c>
      <c r="N626" s="81">
        <f t="shared" si="111"/>
        <v>0.99989193873616244</v>
      </c>
      <c r="O626" s="27">
        <f t="shared" si="112"/>
        <v>0</v>
      </c>
      <c r="P626" s="81" t="e">
        <f t="shared" si="113"/>
        <v>#DIV/0!</v>
      </c>
      <c r="Q626" s="27">
        <f t="shared" si="114"/>
        <v>0</v>
      </c>
      <c r="R626" s="82" t="e">
        <f t="shared" si="115"/>
        <v>#DIV/0!</v>
      </c>
    </row>
    <row r="627" spans="1:18" s="4" customFormat="1" ht="39" customHeight="1" x14ac:dyDescent="0.25">
      <c r="A627" s="176" t="s">
        <v>833</v>
      </c>
      <c r="B627" s="103" t="s">
        <v>834</v>
      </c>
      <c r="C627" s="119" t="s">
        <v>1428</v>
      </c>
      <c r="D627" s="115" t="s">
        <v>827</v>
      </c>
      <c r="E627" s="198" t="s">
        <v>1020</v>
      </c>
      <c r="F627" s="170">
        <v>808.59181240639998</v>
      </c>
      <c r="G627" s="27">
        <v>63.891512406400004</v>
      </c>
      <c r="H627" s="27">
        <v>744.70029999999997</v>
      </c>
      <c r="I627" s="29">
        <v>0</v>
      </c>
      <c r="J627" s="76"/>
      <c r="K627" s="28">
        <f t="shared" si="108"/>
        <v>808.59</v>
      </c>
      <c r="L627" s="81">
        <f t="shared" si="109"/>
        <v>0.9999977585644918</v>
      </c>
      <c r="M627" s="27">
        <f t="shared" si="110"/>
        <v>63.89</v>
      </c>
      <c r="N627" s="81">
        <f t="shared" si="111"/>
        <v>0.99997632852403961</v>
      </c>
      <c r="O627" s="27">
        <f t="shared" si="112"/>
        <v>744.7</v>
      </c>
      <c r="P627" s="81">
        <f t="shared" si="113"/>
        <v>0.99999959715337849</v>
      </c>
      <c r="Q627" s="27">
        <f t="shared" si="114"/>
        <v>0</v>
      </c>
      <c r="R627" s="82" t="e">
        <f t="shared" si="115"/>
        <v>#DIV/0!</v>
      </c>
    </row>
    <row r="628" spans="1:18" s="4" customFormat="1" ht="39" customHeight="1" x14ac:dyDescent="0.25">
      <c r="A628" s="176" t="s">
        <v>835</v>
      </c>
      <c r="B628" s="103" t="s">
        <v>1827</v>
      </c>
      <c r="C628" s="119" t="s">
        <v>1428</v>
      </c>
      <c r="D628" s="115" t="s">
        <v>827</v>
      </c>
      <c r="E628" s="198" t="s">
        <v>1020</v>
      </c>
      <c r="F628" s="170">
        <v>119.76303171306668</v>
      </c>
      <c r="G628" s="27">
        <v>30.728115046400003</v>
      </c>
      <c r="H628" s="27">
        <v>89.034916666666675</v>
      </c>
      <c r="I628" s="29">
        <v>0</v>
      </c>
      <c r="J628" s="76"/>
      <c r="K628" s="28">
        <f t="shared" si="108"/>
        <v>119.76</v>
      </c>
      <c r="L628" s="81">
        <f t="shared" si="109"/>
        <v>0.99997468573546189</v>
      </c>
      <c r="M628" s="27">
        <f t="shared" si="110"/>
        <v>30.73</v>
      </c>
      <c r="N628" s="81">
        <f t="shared" si="111"/>
        <v>1.0000613429622074</v>
      </c>
      <c r="O628" s="27">
        <f t="shared" si="112"/>
        <v>89.03</v>
      </c>
      <c r="P628" s="81">
        <f t="shared" si="113"/>
        <v>0.99994477821903194</v>
      </c>
      <c r="Q628" s="27">
        <f t="shared" si="114"/>
        <v>0</v>
      </c>
      <c r="R628" s="82" t="e">
        <f t="shared" si="115"/>
        <v>#DIV/0!</v>
      </c>
    </row>
    <row r="629" spans="1:18" s="4" customFormat="1" ht="39" customHeight="1" x14ac:dyDescent="0.25">
      <c r="A629" s="176" t="s">
        <v>836</v>
      </c>
      <c r="B629" s="103" t="s">
        <v>1828</v>
      </c>
      <c r="C629" s="119" t="s">
        <v>1429</v>
      </c>
      <c r="D629" s="115" t="s">
        <v>827</v>
      </c>
      <c r="E629" s="198" t="s">
        <v>1020</v>
      </c>
      <c r="F629" s="170">
        <v>27.588980400000001</v>
      </c>
      <c r="G629" s="27">
        <v>27.588980400000001</v>
      </c>
      <c r="H629" s="27">
        <v>0</v>
      </c>
      <c r="I629" s="29">
        <v>0</v>
      </c>
      <c r="J629" s="76"/>
      <c r="K629" s="28">
        <f t="shared" si="108"/>
        <v>27.59</v>
      </c>
      <c r="L629" s="81">
        <f t="shared" si="109"/>
        <v>1.0000369567843834</v>
      </c>
      <c r="M629" s="27">
        <f t="shared" si="110"/>
        <v>27.59</v>
      </c>
      <c r="N629" s="81">
        <f t="shared" si="111"/>
        <v>1.0000369567843834</v>
      </c>
      <c r="O629" s="27">
        <f t="shared" si="112"/>
        <v>0</v>
      </c>
      <c r="P629" s="81" t="e">
        <f t="shared" si="113"/>
        <v>#DIV/0!</v>
      </c>
      <c r="Q629" s="27">
        <f t="shared" si="114"/>
        <v>0</v>
      </c>
      <c r="R629" s="82" t="e">
        <f t="shared" si="115"/>
        <v>#DIV/0!</v>
      </c>
    </row>
    <row r="630" spans="1:18" s="4" customFormat="1" ht="56.1" customHeight="1" x14ac:dyDescent="0.25">
      <c r="A630" s="176" t="s">
        <v>837</v>
      </c>
      <c r="B630" s="103" t="s">
        <v>838</v>
      </c>
      <c r="C630" s="119" t="s">
        <v>1829</v>
      </c>
      <c r="D630" s="115" t="s">
        <v>827</v>
      </c>
      <c r="E630" s="198" t="s">
        <v>1021</v>
      </c>
      <c r="F630" s="170">
        <v>1935.3605683130668</v>
      </c>
      <c r="G630" s="27">
        <v>133.4356516464</v>
      </c>
      <c r="H630" s="27">
        <v>1801.9249166666668</v>
      </c>
      <c r="I630" s="29">
        <v>0</v>
      </c>
      <c r="J630" s="76"/>
      <c r="K630" s="28">
        <f t="shared" si="108"/>
        <v>1935.3600000000001</v>
      </c>
      <c r="L630" s="81">
        <f t="shared" si="109"/>
        <v>0.99999970635287505</v>
      </c>
      <c r="M630" s="27">
        <f t="shared" si="110"/>
        <v>133.44</v>
      </c>
      <c r="N630" s="81">
        <f t="shared" si="111"/>
        <v>1.0000325876446536</v>
      </c>
      <c r="O630" s="27">
        <f t="shared" si="112"/>
        <v>1801.92</v>
      </c>
      <c r="P630" s="81">
        <f t="shared" si="113"/>
        <v>0.99999727143643924</v>
      </c>
      <c r="Q630" s="27">
        <f t="shared" si="114"/>
        <v>0</v>
      </c>
      <c r="R630" s="82" t="e">
        <f t="shared" si="115"/>
        <v>#DIV/0!</v>
      </c>
    </row>
    <row r="631" spans="1:18" s="4" customFormat="1" ht="56.1" customHeight="1" x14ac:dyDescent="0.25">
      <c r="A631" s="176" t="s">
        <v>839</v>
      </c>
      <c r="B631" s="103" t="s">
        <v>840</v>
      </c>
      <c r="C631" s="119" t="s">
        <v>466</v>
      </c>
      <c r="D631" s="115" t="s">
        <v>827</v>
      </c>
      <c r="E631" s="198" t="s">
        <v>1021</v>
      </c>
      <c r="F631" s="170">
        <v>2751.9525665237338</v>
      </c>
      <c r="G631" s="27">
        <v>162.78773319040002</v>
      </c>
      <c r="H631" s="27">
        <v>2589.1648333333337</v>
      </c>
      <c r="I631" s="29">
        <v>0</v>
      </c>
      <c r="J631" s="76"/>
      <c r="K631" s="28">
        <f t="shared" si="108"/>
        <v>2751.95</v>
      </c>
      <c r="L631" s="81">
        <f t="shared" si="109"/>
        <v>0.99999906738082434</v>
      </c>
      <c r="M631" s="27">
        <f t="shared" si="110"/>
        <v>162.79</v>
      </c>
      <c r="N631" s="81">
        <f t="shared" si="111"/>
        <v>1.0000139249411215</v>
      </c>
      <c r="O631" s="27">
        <f t="shared" si="112"/>
        <v>2589.16</v>
      </c>
      <c r="P631" s="81">
        <f t="shared" si="113"/>
        <v>0.99999813324618358</v>
      </c>
      <c r="Q631" s="27">
        <f t="shared" si="114"/>
        <v>0</v>
      </c>
      <c r="R631" s="82" t="e">
        <f t="shared" si="115"/>
        <v>#DIV/0!</v>
      </c>
    </row>
    <row r="632" spans="1:18" s="4" customFormat="1" ht="33" customHeight="1" x14ac:dyDescent="0.25">
      <c r="A632" s="219" t="s">
        <v>1830</v>
      </c>
      <c r="B632" s="111"/>
      <c r="C632" s="134"/>
      <c r="D632" s="20"/>
      <c r="E632" s="217"/>
      <c r="F632" s="170"/>
      <c r="G632" s="27"/>
      <c r="H632" s="27"/>
      <c r="I632" s="29"/>
      <c r="J632" s="76"/>
      <c r="K632" s="28"/>
      <c r="L632" s="81"/>
      <c r="M632" s="27"/>
      <c r="N632" s="81"/>
      <c r="O632" s="27"/>
      <c r="P632" s="81"/>
      <c r="Q632" s="27"/>
      <c r="R632" s="82"/>
    </row>
    <row r="633" spans="1:18" s="4" customFormat="1" ht="56.1" customHeight="1" x14ac:dyDescent="0.25">
      <c r="A633" s="189" t="s">
        <v>841</v>
      </c>
      <c r="B633" s="110" t="s">
        <v>842</v>
      </c>
      <c r="C633" s="135" t="s">
        <v>1831</v>
      </c>
      <c r="D633" s="115" t="s">
        <v>827</v>
      </c>
      <c r="E633" s="198" t="s">
        <v>1020</v>
      </c>
      <c r="F633" s="170">
        <v>61.762642631187703</v>
      </c>
      <c r="G633" s="27">
        <v>34.747320816000006</v>
      </c>
      <c r="H633" s="27">
        <v>27.015321815187693</v>
      </c>
      <c r="I633" s="29">
        <v>0</v>
      </c>
      <c r="J633" s="76"/>
      <c r="K633" s="28">
        <f t="shared" si="108"/>
        <v>61.769999999999996</v>
      </c>
      <c r="L633" s="81">
        <f t="shared" si="109"/>
        <v>1.0001191232838955</v>
      </c>
      <c r="M633" s="27">
        <f t="shared" si="110"/>
        <v>34.75</v>
      </c>
      <c r="N633" s="81">
        <f t="shared" si="111"/>
        <v>1.00007710476483</v>
      </c>
      <c r="O633" s="27">
        <f t="shared" si="112"/>
        <v>27.02</v>
      </c>
      <c r="P633" s="81">
        <f t="shared" si="113"/>
        <v>1.0001731678358048</v>
      </c>
      <c r="Q633" s="27">
        <f t="shared" si="114"/>
        <v>0</v>
      </c>
      <c r="R633" s="82" t="e">
        <f t="shared" si="115"/>
        <v>#DIV/0!</v>
      </c>
    </row>
    <row r="634" spans="1:18" s="4" customFormat="1" ht="39" customHeight="1" x14ac:dyDescent="0.25">
      <c r="A634" s="189" t="s">
        <v>843</v>
      </c>
      <c r="B634" s="110" t="s">
        <v>844</v>
      </c>
      <c r="C634" s="135" t="s">
        <v>1430</v>
      </c>
      <c r="D634" s="115" t="s">
        <v>827</v>
      </c>
      <c r="E634" s="198" t="s">
        <v>1020</v>
      </c>
      <c r="F634" s="170">
        <v>16.736466</v>
      </c>
      <c r="G634" s="27">
        <v>16.736466</v>
      </c>
      <c r="H634" s="27">
        <v>0</v>
      </c>
      <c r="I634" s="29">
        <v>0</v>
      </c>
      <c r="J634" s="76"/>
      <c r="K634" s="28">
        <f t="shared" si="108"/>
        <v>16.739999999999998</v>
      </c>
      <c r="L634" s="81">
        <f t="shared" si="109"/>
        <v>1.000211155688423</v>
      </c>
      <c r="M634" s="27">
        <f t="shared" si="110"/>
        <v>16.739999999999998</v>
      </c>
      <c r="N634" s="81">
        <f t="shared" si="111"/>
        <v>1.000211155688423</v>
      </c>
      <c r="O634" s="27">
        <f t="shared" si="112"/>
        <v>0</v>
      </c>
      <c r="P634" s="81" t="e">
        <f t="shared" si="113"/>
        <v>#DIV/0!</v>
      </c>
      <c r="Q634" s="27">
        <f t="shared" si="114"/>
        <v>0</v>
      </c>
      <c r="R634" s="82" t="e">
        <f t="shared" si="115"/>
        <v>#DIV/0!</v>
      </c>
    </row>
    <row r="635" spans="1:18" s="4" customFormat="1" ht="72" customHeight="1" x14ac:dyDescent="0.25">
      <c r="A635" s="189" t="s">
        <v>845</v>
      </c>
      <c r="B635" s="110" t="s">
        <v>846</v>
      </c>
      <c r="C635" s="135" t="s">
        <v>847</v>
      </c>
      <c r="D635" s="115" t="s">
        <v>827</v>
      </c>
      <c r="E635" s="198" t="s">
        <v>1020</v>
      </c>
      <c r="F635" s="170">
        <v>179.97097874595201</v>
      </c>
      <c r="G635" s="27">
        <v>71.360466245951997</v>
      </c>
      <c r="H635" s="27">
        <v>108.61051250000001</v>
      </c>
      <c r="I635" s="29">
        <v>0</v>
      </c>
      <c r="J635" s="76"/>
      <c r="K635" s="28">
        <f t="shared" si="108"/>
        <v>179.97</v>
      </c>
      <c r="L635" s="81">
        <f t="shared" si="109"/>
        <v>0.99999456164566736</v>
      </c>
      <c r="M635" s="27">
        <f t="shared" si="110"/>
        <v>71.36</v>
      </c>
      <c r="N635" s="81">
        <f t="shared" si="111"/>
        <v>0.99999346632699415</v>
      </c>
      <c r="O635" s="27">
        <f t="shared" si="112"/>
        <v>108.61</v>
      </c>
      <c r="P635" s="81">
        <f t="shared" si="113"/>
        <v>0.99999528130391602</v>
      </c>
      <c r="Q635" s="27">
        <f t="shared" si="114"/>
        <v>0</v>
      </c>
      <c r="R635" s="82" t="e">
        <f t="shared" si="115"/>
        <v>#DIV/0!</v>
      </c>
    </row>
    <row r="636" spans="1:18" s="4" customFormat="1" ht="72" customHeight="1" x14ac:dyDescent="0.25">
      <c r="A636" s="189" t="s">
        <v>848</v>
      </c>
      <c r="B636" s="110" t="s">
        <v>849</v>
      </c>
      <c r="C636" s="135" t="s">
        <v>850</v>
      </c>
      <c r="D636" s="115" t="s">
        <v>827</v>
      </c>
      <c r="E636" s="198" t="s">
        <v>1020</v>
      </c>
      <c r="F636" s="170">
        <v>321.83936872520002</v>
      </c>
      <c r="G636" s="27">
        <v>76.749987475200001</v>
      </c>
      <c r="H636" s="27">
        <v>245.08938125000003</v>
      </c>
      <c r="I636" s="29">
        <v>0</v>
      </c>
      <c r="J636" s="76"/>
      <c r="K636" s="28">
        <f t="shared" si="108"/>
        <v>321.84000000000003</v>
      </c>
      <c r="L636" s="81">
        <f t="shared" si="109"/>
        <v>1.0000019614592288</v>
      </c>
      <c r="M636" s="27">
        <f t="shared" si="110"/>
        <v>76.75</v>
      </c>
      <c r="N636" s="81">
        <f t="shared" si="111"/>
        <v>1.0000001631896032</v>
      </c>
      <c r="O636" s="27">
        <f t="shared" si="112"/>
        <v>245.09</v>
      </c>
      <c r="P636" s="81">
        <f t="shared" si="113"/>
        <v>1.0000025245891797</v>
      </c>
      <c r="Q636" s="27">
        <f t="shared" si="114"/>
        <v>0</v>
      </c>
      <c r="R636" s="82" t="e">
        <f t="shared" si="115"/>
        <v>#DIV/0!</v>
      </c>
    </row>
    <row r="637" spans="1:18" s="4" customFormat="1" ht="72" customHeight="1" x14ac:dyDescent="0.25">
      <c r="A637" s="189" t="s">
        <v>851</v>
      </c>
      <c r="B637" s="103" t="s">
        <v>852</v>
      </c>
      <c r="C637" s="135" t="s">
        <v>847</v>
      </c>
      <c r="D637" s="115" t="s">
        <v>827</v>
      </c>
      <c r="E637" s="198" t="s">
        <v>1020</v>
      </c>
      <c r="F637" s="170">
        <v>716.60489372519999</v>
      </c>
      <c r="G637" s="27">
        <v>76.749987475200001</v>
      </c>
      <c r="H637" s="27">
        <v>639.85490625</v>
      </c>
      <c r="I637" s="29">
        <v>0</v>
      </c>
      <c r="J637" s="76"/>
      <c r="K637" s="28">
        <f t="shared" si="108"/>
        <v>716.6</v>
      </c>
      <c r="L637" s="81">
        <f t="shared" si="109"/>
        <v>0.99999317095760465</v>
      </c>
      <c r="M637" s="27">
        <f t="shared" si="110"/>
        <v>76.75</v>
      </c>
      <c r="N637" s="81">
        <f t="shared" si="111"/>
        <v>1.0000001631896032</v>
      </c>
      <c r="O637" s="27">
        <f t="shared" si="112"/>
        <v>639.85</v>
      </c>
      <c r="P637" s="81">
        <f t="shared" si="113"/>
        <v>0.99999233224602635</v>
      </c>
      <c r="Q637" s="27">
        <f t="shared" si="114"/>
        <v>0</v>
      </c>
      <c r="R637" s="82" t="e">
        <f t="shared" si="115"/>
        <v>#DIV/0!</v>
      </c>
    </row>
    <row r="638" spans="1:18" s="4" customFormat="1" ht="72" customHeight="1" x14ac:dyDescent="0.25">
      <c r="A638" s="189" t="s">
        <v>853</v>
      </c>
      <c r="B638" s="103" t="s">
        <v>854</v>
      </c>
      <c r="C638" s="135" t="s">
        <v>847</v>
      </c>
      <c r="D638" s="115" t="s">
        <v>827</v>
      </c>
      <c r="E638" s="198" t="s">
        <v>1020</v>
      </c>
      <c r="F638" s="170">
        <v>1036.7867512120001</v>
      </c>
      <c r="G638" s="27">
        <v>111.450713712</v>
      </c>
      <c r="H638" s="27">
        <v>925.33603750000009</v>
      </c>
      <c r="I638" s="29">
        <v>0</v>
      </c>
      <c r="J638" s="76"/>
      <c r="K638" s="28">
        <f t="shared" si="108"/>
        <v>1036.79</v>
      </c>
      <c r="L638" s="81">
        <f t="shared" si="109"/>
        <v>1.0000031335161219</v>
      </c>
      <c r="M638" s="27">
        <f t="shared" si="110"/>
        <v>111.45</v>
      </c>
      <c r="N638" s="81">
        <f t="shared" si="111"/>
        <v>0.99999359616483174</v>
      </c>
      <c r="O638" s="27">
        <f t="shared" si="112"/>
        <v>925.34</v>
      </c>
      <c r="P638" s="81">
        <f t="shared" si="113"/>
        <v>1.0000042822281197</v>
      </c>
      <c r="Q638" s="27">
        <f t="shared" si="114"/>
        <v>0</v>
      </c>
      <c r="R638" s="82" t="e">
        <f t="shared" si="115"/>
        <v>#DIV/0!</v>
      </c>
    </row>
    <row r="639" spans="1:18" s="4" customFormat="1" ht="72" customHeight="1" x14ac:dyDescent="0.25">
      <c r="A639" s="189" t="s">
        <v>855</v>
      </c>
      <c r="B639" s="103" t="s">
        <v>856</v>
      </c>
      <c r="C639" s="135" t="s">
        <v>847</v>
      </c>
      <c r="D639" s="115" t="s">
        <v>827</v>
      </c>
      <c r="E639" s="198" t="s">
        <v>1020</v>
      </c>
      <c r="F639" s="170">
        <v>2406.0244229147997</v>
      </c>
      <c r="G639" s="27">
        <v>135.5507541648</v>
      </c>
      <c r="H639" s="27">
        <v>2270.4736687499999</v>
      </c>
      <c r="I639" s="29">
        <v>0</v>
      </c>
      <c r="J639" s="76"/>
      <c r="K639" s="28">
        <f t="shared" si="108"/>
        <v>2406.02</v>
      </c>
      <c r="L639" s="81">
        <f t="shared" si="109"/>
        <v>0.99999816173320699</v>
      </c>
      <c r="M639" s="27">
        <f t="shared" si="110"/>
        <v>135.55000000000001</v>
      </c>
      <c r="N639" s="81">
        <f t="shared" si="111"/>
        <v>0.99999443629211338</v>
      </c>
      <c r="O639" s="27">
        <f t="shared" si="112"/>
        <v>2270.4699999999998</v>
      </c>
      <c r="P639" s="81">
        <f t="shared" si="113"/>
        <v>0.99999838414774389</v>
      </c>
      <c r="Q639" s="27">
        <f t="shared" si="114"/>
        <v>0</v>
      </c>
      <c r="R639" s="82" t="e">
        <f t="shared" si="115"/>
        <v>#DIV/0!</v>
      </c>
    </row>
    <row r="640" spans="1:18" s="4" customFormat="1" ht="72" customHeight="1" x14ac:dyDescent="0.25">
      <c r="A640" s="189" t="s">
        <v>857</v>
      </c>
      <c r="B640" s="103" t="s">
        <v>858</v>
      </c>
      <c r="C640" s="135" t="s">
        <v>847</v>
      </c>
      <c r="D640" s="115" t="s">
        <v>827</v>
      </c>
      <c r="E640" s="198" t="s">
        <v>1020</v>
      </c>
      <c r="F640" s="170">
        <v>4188.1807335404001</v>
      </c>
      <c r="G640" s="27">
        <v>166.0662647904</v>
      </c>
      <c r="H640" s="27">
        <v>4022.1144687500005</v>
      </c>
      <c r="I640" s="29">
        <v>0</v>
      </c>
      <c r="J640" s="76"/>
      <c r="K640" s="28">
        <f t="shared" si="108"/>
        <v>4188.18</v>
      </c>
      <c r="L640" s="81">
        <f t="shared" si="109"/>
        <v>0.99999982485464534</v>
      </c>
      <c r="M640" s="27">
        <f t="shared" si="110"/>
        <v>166.07</v>
      </c>
      <c r="N640" s="81">
        <f t="shared" si="111"/>
        <v>1.0000224922840573</v>
      </c>
      <c r="O640" s="27">
        <f t="shared" si="112"/>
        <v>4022.11</v>
      </c>
      <c r="P640" s="81">
        <f t="shared" si="113"/>
        <v>0.99999888895504219</v>
      </c>
      <c r="Q640" s="27">
        <f t="shared" si="114"/>
        <v>0</v>
      </c>
      <c r="R640" s="82" t="e">
        <f t="shared" si="115"/>
        <v>#DIV/0!</v>
      </c>
    </row>
    <row r="641" spans="1:18" s="4" customFormat="1" ht="72" customHeight="1" x14ac:dyDescent="0.25">
      <c r="A641" s="189" t="s">
        <v>859</v>
      </c>
      <c r="B641" s="103" t="s">
        <v>860</v>
      </c>
      <c r="C641" s="135" t="s">
        <v>847</v>
      </c>
      <c r="D641" s="115" t="s">
        <v>827</v>
      </c>
      <c r="E641" s="198" t="s">
        <v>1020</v>
      </c>
      <c r="F641" s="170">
        <v>5854.7208307780011</v>
      </c>
      <c r="G641" s="27">
        <v>173.434074528</v>
      </c>
      <c r="H641" s="27">
        <v>5681.2867562500014</v>
      </c>
      <c r="I641" s="29">
        <v>0</v>
      </c>
      <c r="J641" s="76"/>
      <c r="K641" s="28">
        <f t="shared" si="108"/>
        <v>5854.72</v>
      </c>
      <c r="L641" s="81">
        <f t="shared" si="109"/>
        <v>0.99999985810117598</v>
      </c>
      <c r="M641" s="27">
        <f t="shared" si="110"/>
        <v>173.43</v>
      </c>
      <c r="N641" s="81">
        <f t="shared" si="111"/>
        <v>0.9999765067619435</v>
      </c>
      <c r="O641" s="27">
        <f t="shared" si="112"/>
        <v>5681.29</v>
      </c>
      <c r="P641" s="81">
        <f t="shared" si="113"/>
        <v>1.0000005709534014</v>
      </c>
      <c r="Q641" s="27">
        <f t="shared" si="114"/>
        <v>0</v>
      </c>
      <c r="R641" s="82" t="e">
        <f t="shared" si="115"/>
        <v>#DIV/0!</v>
      </c>
    </row>
    <row r="642" spans="1:18" s="4" customFormat="1" ht="39" customHeight="1" x14ac:dyDescent="0.25">
      <c r="A642" s="189" t="s">
        <v>861</v>
      </c>
      <c r="B642" s="110" t="s">
        <v>1832</v>
      </c>
      <c r="C642" s="135" t="s">
        <v>1431</v>
      </c>
      <c r="D642" s="115" t="s">
        <v>827</v>
      </c>
      <c r="E642" s="198" t="s">
        <v>1020</v>
      </c>
      <c r="F642" s="170">
        <v>16.736466</v>
      </c>
      <c r="G642" s="27">
        <v>16.736466</v>
      </c>
      <c r="H642" s="27">
        <v>0</v>
      </c>
      <c r="I642" s="29">
        <v>0</v>
      </c>
      <c r="J642" s="76"/>
      <c r="K642" s="28">
        <f t="shared" si="108"/>
        <v>16.739999999999998</v>
      </c>
      <c r="L642" s="81">
        <f t="shared" si="109"/>
        <v>1.000211155688423</v>
      </c>
      <c r="M642" s="27">
        <f t="shared" si="110"/>
        <v>16.739999999999998</v>
      </c>
      <c r="N642" s="81">
        <f t="shared" si="111"/>
        <v>1.000211155688423</v>
      </c>
      <c r="O642" s="27">
        <f t="shared" si="112"/>
        <v>0</v>
      </c>
      <c r="P642" s="81" t="e">
        <f t="shared" si="113"/>
        <v>#DIV/0!</v>
      </c>
      <c r="Q642" s="27">
        <f t="shared" si="114"/>
        <v>0</v>
      </c>
      <c r="R642" s="82" t="e">
        <f t="shared" si="115"/>
        <v>#DIV/0!</v>
      </c>
    </row>
    <row r="643" spans="1:18" s="4" customFormat="1" ht="39" customHeight="1" x14ac:dyDescent="0.25">
      <c r="A643" s="189" t="s">
        <v>862</v>
      </c>
      <c r="B643" s="110" t="s">
        <v>863</v>
      </c>
      <c r="C643" s="135" t="s">
        <v>864</v>
      </c>
      <c r="D643" s="115" t="s">
        <v>865</v>
      </c>
      <c r="E643" s="198" t="s">
        <v>1020</v>
      </c>
      <c r="F643" s="170">
        <v>125.858110392</v>
      </c>
      <c r="G643" s="27">
        <v>49.448110392000004</v>
      </c>
      <c r="H643" s="27">
        <v>76.41</v>
      </c>
      <c r="I643" s="29">
        <v>0</v>
      </c>
      <c r="J643" s="76"/>
      <c r="K643" s="28">
        <f t="shared" si="108"/>
        <v>125.86</v>
      </c>
      <c r="L643" s="81">
        <f t="shared" si="109"/>
        <v>1.0000150137960446</v>
      </c>
      <c r="M643" s="27">
        <f t="shared" si="110"/>
        <v>49.45</v>
      </c>
      <c r="N643" s="81">
        <f t="shared" si="111"/>
        <v>1.0000382139577229</v>
      </c>
      <c r="O643" s="27">
        <f t="shared" si="112"/>
        <v>76.41</v>
      </c>
      <c r="P643" s="81">
        <f t="shared" si="113"/>
        <v>1</v>
      </c>
      <c r="Q643" s="27">
        <f t="shared" si="114"/>
        <v>0</v>
      </c>
      <c r="R643" s="82" t="e">
        <f t="shared" si="115"/>
        <v>#DIV/0!</v>
      </c>
    </row>
    <row r="644" spans="1:18" s="4" customFormat="1" ht="56.1" customHeight="1" x14ac:dyDescent="0.25">
      <c r="A644" s="189" t="s">
        <v>866</v>
      </c>
      <c r="B644" s="110" t="s">
        <v>867</v>
      </c>
      <c r="C644" s="135" t="s">
        <v>1833</v>
      </c>
      <c r="D644" s="115" t="s">
        <v>868</v>
      </c>
      <c r="E644" s="198" t="s">
        <v>1020</v>
      </c>
      <c r="F644" s="170">
        <v>78.000769679187698</v>
      </c>
      <c r="G644" s="27">
        <v>50.985447864000001</v>
      </c>
      <c r="H644" s="27">
        <v>27.015321815187693</v>
      </c>
      <c r="I644" s="29">
        <v>0</v>
      </c>
      <c r="J644" s="76"/>
      <c r="K644" s="28">
        <f t="shared" si="108"/>
        <v>78.010000000000005</v>
      </c>
      <c r="L644" s="81">
        <f t="shared" si="109"/>
        <v>1.0001183362786068</v>
      </c>
      <c r="M644" s="27">
        <f t="shared" si="110"/>
        <v>50.99</v>
      </c>
      <c r="N644" s="81">
        <f t="shared" si="111"/>
        <v>1.0000892830442942</v>
      </c>
      <c r="O644" s="27">
        <f t="shared" si="112"/>
        <v>27.02</v>
      </c>
      <c r="P644" s="81">
        <f t="shared" si="113"/>
        <v>1.0001731678358048</v>
      </c>
      <c r="Q644" s="27">
        <f t="shared" si="114"/>
        <v>0</v>
      </c>
      <c r="R644" s="82" t="e">
        <f t="shared" si="115"/>
        <v>#DIV/0!</v>
      </c>
    </row>
    <row r="645" spans="1:18" s="4" customFormat="1" ht="81" customHeight="1" x14ac:dyDescent="0.25">
      <c r="A645" s="189" t="s">
        <v>869</v>
      </c>
      <c r="B645" s="110" t="s">
        <v>870</v>
      </c>
      <c r="C645" s="135" t="s">
        <v>871</v>
      </c>
      <c r="D645" s="115" t="s">
        <v>868</v>
      </c>
      <c r="E645" s="198" t="s">
        <v>1020</v>
      </c>
      <c r="F645" s="170">
        <v>65.083531272000002</v>
      </c>
      <c r="G645" s="27">
        <v>65.083531272000002</v>
      </c>
      <c r="H645" s="27">
        <v>0</v>
      </c>
      <c r="I645" s="29">
        <v>0</v>
      </c>
      <c r="J645" s="76"/>
      <c r="K645" s="28">
        <f t="shared" si="108"/>
        <v>65.08</v>
      </c>
      <c r="L645" s="81">
        <f t="shared" si="109"/>
        <v>0.99994574246462986</v>
      </c>
      <c r="M645" s="27">
        <f t="shared" si="110"/>
        <v>65.08</v>
      </c>
      <c r="N645" s="81">
        <f t="shared" si="111"/>
        <v>0.99994574246462986</v>
      </c>
      <c r="O645" s="27">
        <f t="shared" si="112"/>
        <v>0</v>
      </c>
      <c r="P645" s="81" t="e">
        <f t="shared" si="113"/>
        <v>#DIV/0!</v>
      </c>
      <c r="Q645" s="27">
        <f t="shared" si="114"/>
        <v>0</v>
      </c>
      <c r="R645" s="82" t="e">
        <f t="shared" si="115"/>
        <v>#DIV/0!</v>
      </c>
    </row>
    <row r="646" spans="1:18" s="4" customFormat="1" ht="56.1" customHeight="1" x14ac:dyDescent="0.25">
      <c r="A646" s="189" t="s">
        <v>872</v>
      </c>
      <c r="B646" s="110" t="s">
        <v>873</v>
      </c>
      <c r="C646" s="135" t="s">
        <v>1834</v>
      </c>
      <c r="D646" s="115" t="s">
        <v>868</v>
      </c>
      <c r="E646" s="198" t="s">
        <v>1020</v>
      </c>
      <c r="F646" s="170">
        <v>96.66845417684911</v>
      </c>
      <c r="G646" s="27">
        <v>41.451509773440002</v>
      </c>
      <c r="H646" s="27">
        <v>55.216944403409101</v>
      </c>
      <c r="I646" s="29">
        <v>0</v>
      </c>
      <c r="J646" s="76"/>
      <c r="K646" s="28">
        <f t="shared" si="108"/>
        <v>96.67</v>
      </c>
      <c r="L646" s="81">
        <f t="shared" si="109"/>
        <v>1.0000159909782778</v>
      </c>
      <c r="M646" s="27">
        <f t="shared" si="110"/>
        <v>41.45</v>
      </c>
      <c r="N646" s="81">
        <f t="shared" si="111"/>
        <v>0.99996357735946773</v>
      </c>
      <c r="O646" s="27">
        <f t="shared" si="112"/>
        <v>55.22</v>
      </c>
      <c r="P646" s="81">
        <f t="shared" si="113"/>
        <v>1.000055338023933</v>
      </c>
      <c r="Q646" s="27">
        <f t="shared" si="114"/>
        <v>0</v>
      </c>
      <c r="R646" s="82" t="e">
        <f t="shared" si="115"/>
        <v>#DIV/0!</v>
      </c>
    </row>
    <row r="647" spans="1:18" s="4" customFormat="1" ht="33" customHeight="1" x14ac:dyDescent="0.25">
      <c r="A647" s="219" t="s">
        <v>874</v>
      </c>
      <c r="B647" s="111"/>
      <c r="C647" s="134"/>
      <c r="D647" s="20"/>
      <c r="E647" s="217"/>
      <c r="F647" s="172"/>
      <c r="G647" s="112"/>
      <c r="H647" s="112"/>
      <c r="I647" s="113"/>
      <c r="J647" s="76"/>
      <c r="K647" s="28"/>
      <c r="L647" s="81"/>
      <c r="M647" s="27"/>
      <c r="N647" s="81"/>
      <c r="O647" s="27"/>
      <c r="P647" s="81"/>
      <c r="Q647" s="27"/>
      <c r="R647" s="82"/>
    </row>
    <row r="648" spans="1:18" s="4" customFormat="1" ht="72" customHeight="1" x14ac:dyDescent="0.25">
      <c r="A648" s="176" t="s">
        <v>1432</v>
      </c>
      <c r="B648" s="103" t="s">
        <v>1490</v>
      </c>
      <c r="C648" s="119" t="s">
        <v>1248</v>
      </c>
      <c r="D648" s="115" t="s">
        <v>476</v>
      </c>
      <c r="E648" s="198" t="s">
        <v>1020</v>
      </c>
      <c r="F648" s="170">
        <v>968.41624730144008</v>
      </c>
      <c r="G648" s="27">
        <v>140.00124730144</v>
      </c>
      <c r="H648" s="27">
        <v>828.41500000000008</v>
      </c>
      <c r="I648" s="27">
        <v>0</v>
      </c>
      <c r="J648" s="114"/>
      <c r="K648" s="28">
        <f t="shared" si="108"/>
        <v>968.42</v>
      </c>
      <c r="L648" s="81">
        <f t="shared" si="109"/>
        <v>1.0000038750883933</v>
      </c>
      <c r="M648" s="27">
        <f t="shared" si="110"/>
        <v>140</v>
      </c>
      <c r="N648" s="81">
        <f t="shared" si="111"/>
        <v>0.99999109078337478</v>
      </c>
      <c r="O648" s="27">
        <f t="shared" si="112"/>
        <v>828.42</v>
      </c>
      <c r="P648" s="81">
        <f t="shared" si="113"/>
        <v>1.0000060356222424</v>
      </c>
      <c r="Q648" s="27">
        <f t="shared" si="114"/>
        <v>0</v>
      </c>
      <c r="R648" s="82" t="e">
        <f t="shared" si="115"/>
        <v>#DIV/0!</v>
      </c>
    </row>
    <row r="649" spans="1:18" ht="56.1" customHeight="1" x14ac:dyDescent="0.25">
      <c r="A649" s="176" t="s">
        <v>1433</v>
      </c>
      <c r="B649" s="103" t="s">
        <v>875</v>
      </c>
      <c r="C649" s="119" t="s">
        <v>876</v>
      </c>
      <c r="D649" s="115" t="s">
        <v>476</v>
      </c>
      <c r="E649" s="198" t="s">
        <v>1020</v>
      </c>
      <c r="F649" s="170">
        <v>1246.8762473014403</v>
      </c>
      <c r="G649" s="27">
        <v>140.00124730144</v>
      </c>
      <c r="H649" s="27">
        <v>1106.8750000000002</v>
      </c>
      <c r="I649" s="27">
        <v>0</v>
      </c>
      <c r="J649" s="114"/>
      <c r="K649" s="28">
        <f t="shared" si="108"/>
        <v>1246.8800000000001</v>
      </c>
      <c r="L649" s="81">
        <f t="shared" si="109"/>
        <v>1.0000030096800447</v>
      </c>
      <c r="M649" s="27">
        <f t="shared" si="110"/>
        <v>140</v>
      </c>
      <c r="N649" s="81">
        <f t="shared" si="111"/>
        <v>0.99999109078337478</v>
      </c>
      <c r="O649" s="27">
        <f t="shared" si="112"/>
        <v>1106.8800000000001</v>
      </c>
      <c r="P649" s="81">
        <f t="shared" si="113"/>
        <v>1.0000045172219085</v>
      </c>
      <c r="Q649" s="27">
        <f t="shared" si="114"/>
        <v>0</v>
      </c>
      <c r="R649" s="82" t="e">
        <f t="shared" si="115"/>
        <v>#DIV/0!</v>
      </c>
    </row>
    <row r="650" spans="1:18" ht="56.1" customHeight="1" x14ac:dyDescent="0.25">
      <c r="A650" s="176" t="s">
        <v>1434</v>
      </c>
      <c r="B650" s="103" t="s">
        <v>877</v>
      </c>
      <c r="C650" s="119" t="s">
        <v>1443</v>
      </c>
      <c r="D650" s="115" t="s">
        <v>476</v>
      </c>
      <c r="E650" s="198" t="s">
        <v>1020</v>
      </c>
      <c r="F650" s="170">
        <v>1341.3762473014403</v>
      </c>
      <c r="G650" s="27">
        <v>140.00124730144</v>
      </c>
      <c r="H650" s="27">
        <v>1201.3750000000002</v>
      </c>
      <c r="I650" s="27">
        <v>0</v>
      </c>
      <c r="J650" s="114"/>
      <c r="K650" s="28">
        <f t="shared" si="108"/>
        <v>1341.38</v>
      </c>
      <c r="L650" s="81">
        <f t="shared" si="109"/>
        <v>1.0000027976479882</v>
      </c>
      <c r="M650" s="27">
        <f t="shared" si="110"/>
        <v>140</v>
      </c>
      <c r="N650" s="81">
        <f t="shared" si="111"/>
        <v>0.99999109078337478</v>
      </c>
      <c r="O650" s="27">
        <f t="shared" si="112"/>
        <v>1201.3800000000001</v>
      </c>
      <c r="P650" s="81">
        <f t="shared" si="113"/>
        <v>1.0000041618978253</v>
      </c>
      <c r="Q650" s="27">
        <f t="shared" si="114"/>
        <v>0</v>
      </c>
      <c r="R650" s="82" t="e">
        <f t="shared" si="115"/>
        <v>#DIV/0!</v>
      </c>
    </row>
    <row r="651" spans="1:18" ht="39" customHeight="1" x14ac:dyDescent="0.25">
      <c r="A651" s="176" t="s">
        <v>878</v>
      </c>
      <c r="B651" s="103" t="s">
        <v>879</v>
      </c>
      <c r="C651" s="119" t="s">
        <v>1435</v>
      </c>
      <c r="D651" s="115" t="s">
        <v>476</v>
      </c>
      <c r="E651" s="198"/>
      <c r="F651" s="170">
        <v>8.3735512800000009</v>
      </c>
      <c r="G651" s="27">
        <v>8.3735512800000009</v>
      </c>
      <c r="H651" s="27">
        <v>0</v>
      </c>
      <c r="I651" s="27">
        <v>0</v>
      </c>
      <c r="J651" s="114"/>
      <c r="K651" s="28">
        <f t="shared" ref="K651:K705" si="116">SUM(M651,O651,Q651)</f>
        <v>8.3699999999999992</v>
      </c>
      <c r="L651" s="81">
        <f t="shared" ref="L651:L705" si="117">K651/F651</f>
        <v>0.99957589320453755</v>
      </c>
      <c r="M651" s="27">
        <f t="shared" ref="M651:M705" si="118">ROUND(G651-(G651*$M$6*$F$6),2)</f>
        <v>8.3699999999999992</v>
      </c>
      <c r="N651" s="81">
        <f t="shared" ref="N651:N705" si="119">M651/G651</f>
        <v>0.99957589320453755</v>
      </c>
      <c r="O651" s="27">
        <f t="shared" ref="O651:O705" si="120">ROUND(H651-(H651*$O$6*$F$6),2)</f>
        <v>0</v>
      </c>
      <c r="P651" s="81" t="e">
        <f t="shared" ref="P651:P705" si="121">O651/H651</f>
        <v>#DIV/0!</v>
      </c>
      <c r="Q651" s="27">
        <f t="shared" ref="Q651:Q705" si="122">ROUND((I651-(I651*$Q$6*$F$6)),2)</f>
        <v>0</v>
      </c>
      <c r="R651" s="82" t="e">
        <f t="shared" ref="R651:R705" si="123">Q651/I651</f>
        <v>#DIV/0!</v>
      </c>
    </row>
    <row r="652" spans="1:18" ht="39" customHeight="1" x14ac:dyDescent="0.25">
      <c r="A652" s="176" t="s">
        <v>880</v>
      </c>
      <c r="B652" s="103" t="s">
        <v>881</v>
      </c>
      <c r="C652" s="119" t="s">
        <v>882</v>
      </c>
      <c r="D652" s="115" t="s">
        <v>476</v>
      </c>
      <c r="E652" s="198" t="s">
        <v>1835</v>
      </c>
      <c r="F652" s="170">
        <v>14.005722499520001</v>
      </c>
      <c r="G652" s="27">
        <v>5.69362249952</v>
      </c>
      <c r="H652" s="27">
        <v>8.3121000000000009</v>
      </c>
      <c r="I652" s="27">
        <v>0</v>
      </c>
      <c r="J652" s="114"/>
      <c r="K652" s="28">
        <f t="shared" si="116"/>
        <v>14</v>
      </c>
      <c r="L652" s="81">
        <f t="shared" si="117"/>
        <v>0.9995914170425555</v>
      </c>
      <c r="M652" s="27">
        <f t="shared" si="118"/>
        <v>5.69</v>
      </c>
      <c r="N652" s="81">
        <f t="shared" si="119"/>
        <v>0.9993637619072383</v>
      </c>
      <c r="O652" s="27">
        <f t="shared" si="120"/>
        <v>8.31</v>
      </c>
      <c r="P652" s="81">
        <f t="shared" si="121"/>
        <v>0.99974735626375999</v>
      </c>
      <c r="Q652" s="27">
        <f t="shared" si="122"/>
        <v>0</v>
      </c>
      <c r="R652" s="82" t="e">
        <f t="shared" si="123"/>
        <v>#DIV/0!</v>
      </c>
    </row>
    <row r="653" spans="1:18" ht="39" customHeight="1" x14ac:dyDescent="0.25">
      <c r="A653" s="176" t="s">
        <v>883</v>
      </c>
      <c r="B653" s="103" t="s">
        <v>884</v>
      </c>
      <c r="C653" s="119" t="s">
        <v>885</v>
      </c>
      <c r="D653" s="115" t="s">
        <v>476</v>
      </c>
      <c r="E653" s="198" t="s">
        <v>1835</v>
      </c>
      <c r="F653" s="170">
        <v>27.488422499520002</v>
      </c>
      <c r="G653" s="27">
        <v>5.69362249952</v>
      </c>
      <c r="H653" s="27">
        <v>21.794800000000002</v>
      </c>
      <c r="I653" s="27">
        <v>0</v>
      </c>
      <c r="J653" s="114"/>
      <c r="K653" s="28">
        <f t="shared" si="116"/>
        <v>27.48</v>
      </c>
      <c r="L653" s="81">
        <f t="shared" si="117"/>
        <v>0.99969359829505866</v>
      </c>
      <c r="M653" s="27">
        <f t="shared" si="118"/>
        <v>5.69</v>
      </c>
      <c r="N653" s="81">
        <f t="shared" si="119"/>
        <v>0.9993637619072383</v>
      </c>
      <c r="O653" s="27">
        <f t="shared" si="120"/>
        <v>21.79</v>
      </c>
      <c r="P653" s="81">
        <f t="shared" si="121"/>
        <v>0.99977976398039881</v>
      </c>
      <c r="Q653" s="27">
        <f t="shared" si="122"/>
        <v>0</v>
      </c>
      <c r="R653" s="82" t="e">
        <f t="shared" si="123"/>
        <v>#DIV/0!</v>
      </c>
    </row>
    <row r="654" spans="1:18" ht="33" customHeight="1" x14ac:dyDescent="0.25">
      <c r="A654" s="219" t="s">
        <v>1451</v>
      </c>
      <c r="B654" s="111"/>
      <c r="C654" s="134"/>
      <c r="D654" s="20"/>
      <c r="E654" s="217"/>
      <c r="F654" s="170"/>
      <c r="G654" s="27"/>
      <c r="H654" s="27"/>
      <c r="I654" s="27"/>
      <c r="J654" s="114"/>
      <c r="K654" s="28"/>
      <c r="L654" s="81"/>
      <c r="M654" s="27"/>
      <c r="N654" s="81"/>
      <c r="O654" s="27"/>
      <c r="P654" s="81"/>
      <c r="Q654" s="27"/>
      <c r="R654" s="82"/>
    </row>
    <row r="655" spans="1:18" ht="56.1" customHeight="1" x14ac:dyDescent="0.25">
      <c r="A655" s="176" t="s">
        <v>886</v>
      </c>
      <c r="B655" s="103" t="s">
        <v>749</v>
      </c>
      <c r="C655" s="119" t="s">
        <v>1054</v>
      </c>
      <c r="D655" s="115" t="s">
        <v>476</v>
      </c>
      <c r="E655" s="198" t="s">
        <v>1020</v>
      </c>
      <c r="F655" s="170">
        <v>536.28932151189338</v>
      </c>
      <c r="G655" s="27">
        <v>169.78098817855999</v>
      </c>
      <c r="H655" s="27">
        <v>366.50833333333338</v>
      </c>
      <c r="I655" s="27">
        <v>0</v>
      </c>
      <c r="J655" s="114"/>
      <c r="K655" s="28">
        <f t="shared" si="116"/>
        <v>536.29</v>
      </c>
      <c r="L655" s="81">
        <f t="shared" si="117"/>
        <v>1.0000012651531167</v>
      </c>
      <c r="M655" s="27">
        <f t="shared" si="118"/>
        <v>169.78</v>
      </c>
      <c r="N655" s="81">
        <f t="shared" si="119"/>
        <v>0.99999417968660331</v>
      </c>
      <c r="O655" s="27">
        <f t="shared" si="120"/>
        <v>366.51</v>
      </c>
      <c r="P655" s="81">
        <f t="shared" si="121"/>
        <v>1.0000045474182031</v>
      </c>
      <c r="Q655" s="27">
        <f t="shared" si="122"/>
        <v>0</v>
      </c>
      <c r="R655" s="82" t="e">
        <f t="shared" si="123"/>
        <v>#DIV/0!</v>
      </c>
    </row>
    <row r="656" spans="1:18" ht="56.1" customHeight="1" x14ac:dyDescent="0.25">
      <c r="A656" s="176" t="s">
        <v>887</v>
      </c>
      <c r="B656" s="103" t="s">
        <v>1055</v>
      </c>
      <c r="C656" s="119" t="s">
        <v>1056</v>
      </c>
      <c r="D656" s="115" t="s">
        <v>476</v>
      </c>
      <c r="E656" s="198"/>
      <c r="F656" s="170">
        <v>1404.9226548452268</v>
      </c>
      <c r="G656" s="27">
        <v>169.78098817855999</v>
      </c>
      <c r="H656" s="27">
        <v>1235.1416666666669</v>
      </c>
      <c r="I656" s="27">
        <v>0</v>
      </c>
      <c r="J656" s="114"/>
      <c r="K656" s="28">
        <f t="shared" si="116"/>
        <v>1404.92</v>
      </c>
      <c r="L656" s="81">
        <f t="shared" si="117"/>
        <v>0.99999811032641717</v>
      </c>
      <c r="M656" s="27">
        <f t="shared" si="118"/>
        <v>169.78</v>
      </c>
      <c r="N656" s="81">
        <f t="shared" si="119"/>
        <v>0.99999417968660331</v>
      </c>
      <c r="O656" s="27">
        <f t="shared" si="120"/>
        <v>1235.1400000000001</v>
      </c>
      <c r="P656" s="81">
        <f t="shared" si="121"/>
        <v>0.9999986506271209</v>
      </c>
      <c r="Q656" s="27">
        <f t="shared" si="122"/>
        <v>0</v>
      </c>
      <c r="R656" s="82" t="e">
        <f t="shared" si="123"/>
        <v>#DIV/0!</v>
      </c>
    </row>
    <row r="657" spans="1:18" ht="56.1" customHeight="1" x14ac:dyDescent="0.25">
      <c r="A657" s="176" t="s">
        <v>888</v>
      </c>
      <c r="B657" s="103" t="s">
        <v>1057</v>
      </c>
      <c r="C657" s="119" t="s">
        <v>1058</v>
      </c>
      <c r="D657" s="115" t="s">
        <v>476</v>
      </c>
      <c r="E657" s="198"/>
      <c r="F657" s="170">
        <v>1828.9393215118935</v>
      </c>
      <c r="G657" s="27">
        <v>169.78098817855999</v>
      </c>
      <c r="H657" s="27">
        <v>1659.1583333333335</v>
      </c>
      <c r="I657" s="27">
        <v>0</v>
      </c>
      <c r="J657" s="114"/>
      <c r="K657" s="28">
        <f t="shared" si="116"/>
        <v>1828.94</v>
      </c>
      <c r="L657" s="81">
        <f t="shared" si="117"/>
        <v>1.0000003709735465</v>
      </c>
      <c r="M657" s="27">
        <f t="shared" si="118"/>
        <v>169.78</v>
      </c>
      <c r="N657" s="81">
        <f t="shared" si="119"/>
        <v>0.99999417968660331</v>
      </c>
      <c r="O657" s="27">
        <f t="shared" si="120"/>
        <v>1659.16</v>
      </c>
      <c r="P657" s="81">
        <f t="shared" si="121"/>
        <v>1.0000010045253869</v>
      </c>
      <c r="Q657" s="27">
        <f t="shared" si="122"/>
        <v>0</v>
      </c>
      <c r="R657" s="82" t="e">
        <f t="shared" si="123"/>
        <v>#DIV/0!</v>
      </c>
    </row>
    <row r="658" spans="1:18" ht="56.1" customHeight="1" x14ac:dyDescent="0.25">
      <c r="A658" s="176" t="s">
        <v>889</v>
      </c>
      <c r="B658" s="103" t="s">
        <v>1059</v>
      </c>
      <c r="C658" s="119" t="s">
        <v>1060</v>
      </c>
      <c r="D658" s="115" t="s">
        <v>476</v>
      </c>
      <c r="E658" s="198"/>
      <c r="F658" s="170">
        <v>3950.7393215118936</v>
      </c>
      <c r="G658" s="27">
        <v>169.78098817855999</v>
      </c>
      <c r="H658" s="27">
        <v>3780.9583333333335</v>
      </c>
      <c r="I658" s="27">
        <v>0</v>
      </c>
      <c r="J658" s="114"/>
      <c r="K658" s="28">
        <f t="shared" si="116"/>
        <v>3950.7400000000002</v>
      </c>
      <c r="L658" s="81">
        <f t="shared" si="117"/>
        <v>1.0000001717369968</v>
      </c>
      <c r="M658" s="27">
        <f t="shared" si="118"/>
        <v>169.78</v>
      </c>
      <c r="N658" s="81">
        <f t="shared" si="119"/>
        <v>0.99999417968660331</v>
      </c>
      <c r="O658" s="27">
        <f t="shared" si="120"/>
        <v>3780.96</v>
      </c>
      <c r="P658" s="81">
        <f t="shared" si="121"/>
        <v>1.0000004408053513</v>
      </c>
      <c r="Q658" s="27">
        <f t="shared" si="122"/>
        <v>0</v>
      </c>
      <c r="R658" s="82" t="e">
        <f t="shared" si="123"/>
        <v>#DIV/0!</v>
      </c>
    </row>
    <row r="659" spans="1:18" ht="56.1" customHeight="1" x14ac:dyDescent="0.25">
      <c r="A659" s="176" t="s">
        <v>890</v>
      </c>
      <c r="B659" s="103" t="s">
        <v>1061</v>
      </c>
      <c r="C659" s="119" t="s">
        <v>1062</v>
      </c>
      <c r="D659" s="115" t="s">
        <v>476</v>
      </c>
      <c r="E659" s="198"/>
      <c r="F659" s="170">
        <v>4410.8059881785603</v>
      </c>
      <c r="G659" s="27">
        <v>169.78098817855999</v>
      </c>
      <c r="H659" s="27">
        <v>4241.0250000000005</v>
      </c>
      <c r="I659" s="27">
        <v>0</v>
      </c>
      <c r="J659" s="114"/>
      <c r="K659" s="28">
        <f t="shared" si="116"/>
        <v>4410.8099999999995</v>
      </c>
      <c r="L659" s="81">
        <f t="shared" si="117"/>
        <v>1.0000009095438454</v>
      </c>
      <c r="M659" s="27">
        <f t="shared" si="118"/>
        <v>169.78</v>
      </c>
      <c r="N659" s="81">
        <f t="shared" si="119"/>
        <v>0.99999417968660331</v>
      </c>
      <c r="O659" s="27">
        <f t="shared" si="120"/>
        <v>4241.03</v>
      </c>
      <c r="P659" s="81">
        <f t="shared" si="121"/>
        <v>1.0000011789602747</v>
      </c>
      <c r="Q659" s="27">
        <f t="shared" si="122"/>
        <v>0</v>
      </c>
      <c r="R659" s="82" t="e">
        <f t="shared" si="123"/>
        <v>#DIV/0!</v>
      </c>
    </row>
    <row r="660" spans="1:18" ht="56.1" customHeight="1" x14ac:dyDescent="0.25">
      <c r="A660" s="176" t="s">
        <v>891</v>
      </c>
      <c r="B660" s="103" t="s">
        <v>892</v>
      </c>
      <c r="C660" s="119" t="s">
        <v>893</v>
      </c>
      <c r="D660" s="115" t="s">
        <v>476</v>
      </c>
      <c r="E660" s="198"/>
      <c r="F660" s="170">
        <v>4946.129160553387</v>
      </c>
      <c r="G660" s="27">
        <v>371.21249388671998</v>
      </c>
      <c r="H660" s="27">
        <v>4574.916666666667</v>
      </c>
      <c r="I660" s="27">
        <v>0</v>
      </c>
      <c r="J660" s="114"/>
      <c r="K660" s="28">
        <f t="shared" si="116"/>
        <v>4946.13</v>
      </c>
      <c r="L660" s="81">
        <f t="shared" si="117"/>
        <v>1.0000001697178917</v>
      </c>
      <c r="M660" s="27">
        <f t="shared" si="118"/>
        <v>371.21</v>
      </c>
      <c r="N660" s="81">
        <f t="shared" si="119"/>
        <v>0.99999328178129487</v>
      </c>
      <c r="O660" s="27">
        <f t="shared" si="120"/>
        <v>4574.92</v>
      </c>
      <c r="P660" s="81">
        <f t="shared" si="121"/>
        <v>1.0000007286107215</v>
      </c>
      <c r="Q660" s="27">
        <f t="shared" si="122"/>
        <v>0</v>
      </c>
      <c r="R660" s="82" t="e">
        <f t="shared" si="123"/>
        <v>#DIV/0!</v>
      </c>
    </row>
    <row r="661" spans="1:18" ht="56.1" customHeight="1" x14ac:dyDescent="0.25">
      <c r="A661" s="176" t="s">
        <v>894</v>
      </c>
      <c r="B661" s="103" t="s">
        <v>895</v>
      </c>
      <c r="C661" s="119" t="s">
        <v>896</v>
      </c>
      <c r="D661" s="115" t="s">
        <v>476</v>
      </c>
      <c r="E661" s="198"/>
      <c r="F661" s="170">
        <v>11933.248604997832</v>
      </c>
      <c r="G661" s="27">
        <v>371.21249388671998</v>
      </c>
      <c r="H661" s="27">
        <v>11562.036111111112</v>
      </c>
      <c r="I661" s="27">
        <v>0</v>
      </c>
      <c r="J661" s="114"/>
      <c r="K661" s="28">
        <f t="shared" si="116"/>
        <v>11933.25</v>
      </c>
      <c r="L661" s="81">
        <f t="shared" si="117"/>
        <v>1.0000001169004531</v>
      </c>
      <c r="M661" s="27">
        <f t="shared" si="118"/>
        <v>371.21</v>
      </c>
      <c r="N661" s="81">
        <f t="shared" si="119"/>
        <v>0.99999328178129487</v>
      </c>
      <c r="O661" s="27">
        <f t="shared" si="120"/>
        <v>11562.04</v>
      </c>
      <c r="P661" s="81">
        <f t="shared" si="121"/>
        <v>1.0000003363498307</v>
      </c>
      <c r="Q661" s="27">
        <f t="shared" si="122"/>
        <v>0</v>
      </c>
      <c r="R661" s="82" t="e">
        <f t="shared" si="123"/>
        <v>#DIV/0!</v>
      </c>
    </row>
    <row r="662" spans="1:18" ht="72" customHeight="1" x14ac:dyDescent="0.25">
      <c r="A662" s="176" t="s">
        <v>1436</v>
      </c>
      <c r="B662" s="103" t="s">
        <v>897</v>
      </c>
      <c r="C662" s="119" t="s">
        <v>1491</v>
      </c>
      <c r="D662" s="115" t="s">
        <v>476</v>
      </c>
      <c r="E662" s="198" t="s">
        <v>1020</v>
      </c>
      <c r="F662" s="170">
        <v>503.6097101762133</v>
      </c>
      <c r="G662" s="27">
        <v>142.45737684288</v>
      </c>
      <c r="H662" s="27">
        <v>361.15233333333333</v>
      </c>
      <c r="I662" s="27">
        <v>0</v>
      </c>
      <c r="J662" s="114"/>
      <c r="K662" s="28">
        <f t="shared" si="116"/>
        <v>503.61</v>
      </c>
      <c r="L662" s="81">
        <f t="shared" si="117"/>
        <v>1.0000005754928487</v>
      </c>
      <c r="M662" s="27">
        <f t="shared" si="118"/>
        <v>142.46</v>
      </c>
      <c r="N662" s="81">
        <f t="shared" si="119"/>
        <v>1.0000184136278383</v>
      </c>
      <c r="O662" s="27">
        <f t="shared" si="120"/>
        <v>361.15</v>
      </c>
      <c r="P662" s="81">
        <f t="shared" si="121"/>
        <v>0.99999353919906364</v>
      </c>
      <c r="Q662" s="27">
        <f t="shared" si="122"/>
        <v>0</v>
      </c>
      <c r="R662" s="82" t="e">
        <f t="shared" si="123"/>
        <v>#DIV/0!</v>
      </c>
    </row>
    <row r="663" spans="1:18" ht="56.1" customHeight="1" x14ac:dyDescent="0.25">
      <c r="A663" s="176" t="s">
        <v>1437</v>
      </c>
      <c r="B663" s="103" t="s">
        <v>898</v>
      </c>
      <c r="C663" s="119" t="s">
        <v>899</v>
      </c>
      <c r="D663" s="115" t="s">
        <v>476</v>
      </c>
      <c r="E663" s="198" t="s">
        <v>1020</v>
      </c>
      <c r="F663" s="170">
        <v>776.76571017621336</v>
      </c>
      <c r="G663" s="27">
        <v>142.45737684288</v>
      </c>
      <c r="H663" s="27">
        <v>634.30833333333339</v>
      </c>
      <c r="I663" s="27">
        <v>0</v>
      </c>
      <c r="J663" s="114"/>
      <c r="K663" s="28">
        <f t="shared" si="116"/>
        <v>776.77</v>
      </c>
      <c r="L663" s="81">
        <f t="shared" si="117"/>
        <v>1.0000055226739935</v>
      </c>
      <c r="M663" s="27">
        <f t="shared" si="118"/>
        <v>142.46</v>
      </c>
      <c r="N663" s="81">
        <f t="shared" si="119"/>
        <v>1.0000184136278383</v>
      </c>
      <c r="O663" s="27">
        <f t="shared" si="120"/>
        <v>634.30999999999995</v>
      </c>
      <c r="P663" s="81">
        <f t="shared" si="121"/>
        <v>1.0000026275339278</v>
      </c>
      <c r="Q663" s="27">
        <f t="shared" si="122"/>
        <v>0</v>
      </c>
      <c r="R663" s="82" t="e">
        <f t="shared" si="123"/>
        <v>#DIV/0!</v>
      </c>
    </row>
    <row r="664" spans="1:18" ht="56.1" customHeight="1" x14ac:dyDescent="0.25">
      <c r="A664" s="176" t="s">
        <v>1438</v>
      </c>
      <c r="B664" s="103" t="s">
        <v>900</v>
      </c>
      <c r="C664" s="119" t="s">
        <v>901</v>
      </c>
      <c r="D664" s="115" t="s">
        <v>476</v>
      </c>
      <c r="E664" s="198" t="s">
        <v>1020</v>
      </c>
      <c r="F664" s="170">
        <v>708.09904350954673</v>
      </c>
      <c r="G664" s="27">
        <v>142.45737684288</v>
      </c>
      <c r="H664" s="27">
        <v>565.64166666666677</v>
      </c>
      <c r="I664" s="27">
        <v>0</v>
      </c>
      <c r="J664" s="114"/>
      <c r="K664" s="28">
        <f t="shared" si="116"/>
        <v>708.1</v>
      </c>
      <c r="L664" s="81">
        <f t="shared" si="117"/>
        <v>1.0000013507862524</v>
      </c>
      <c r="M664" s="27">
        <f t="shared" si="118"/>
        <v>142.46</v>
      </c>
      <c r="N664" s="81">
        <f t="shared" si="119"/>
        <v>1.0000184136278383</v>
      </c>
      <c r="O664" s="27">
        <f t="shared" si="120"/>
        <v>565.64</v>
      </c>
      <c r="P664" s="81">
        <f t="shared" si="121"/>
        <v>0.99999705349381951</v>
      </c>
      <c r="Q664" s="27">
        <f t="shared" si="122"/>
        <v>0</v>
      </c>
      <c r="R664" s="82" t="e">
        <f t="shared" si="123"/>
        <v>#DIV/0!</v>
      </c>
    </row>
    <row r="665" spans="1:18" ht="39" customHeight="1" x14ac:dyDescent="0.25">
      <c r="A665" s="176" t="s">
        <v>902</v>
      </c>
      <c r="B665" s="103" t="s">
        <v>1836</v>
      </c>
      <c r="C665" s="119" t="s">
        <v>1439</v>
      </c>
      <c r="D665" s="115" t="s">
        <v>476</v>
      </c>
      <c r="E665" s="198"/>
      <c r="F665" s="170">
        <v>8.6762097600000008</v>
      </c>
      <c r="G665" s="27">
        <v>8.6762097600000008</v>
      </c>
      <c r="H665" s="27">
        <v>0</v>
      </c>
      <c r="I665" s="27">
        <v>0</v>
      </c>
      <c r="J665" s="114"/>
      <c r="K665" s="28">
        <f t="shared" si="116"/>
        <v>8.68</v>
      </c>
      <c r="L665" s="81">
        <f t="shared" si="117"/>
        <v>1.0004368543528619</v>
      </c>
      <c r="M665" s="27">
        <f t="shared" si="118"/>
        <v>8.68</v>
      </c>
      <c r="N665" s="81">
        <f t="shared" si="119"/>
        <v>1.0004368543528619</v>
      </c>
      <c r="O665" s="27">
        <f t="shared" si="120"/>
        <v>0</v>
      </c>
      <c r="P665" s="81" t="e">
        <f t="shared" si="121"/>
        <v>#DIV/0!</v>
      </c>
      <c r="Q665" s="27">
        <f t="shared" si="122"/>
        <v>0</v>
      </c>
      <c r="R665" s="82" t="e">
        <f t="shared" si="123"/>
        <v>#DIV/0!</v>
      </c>
    </row>
    <row r="666" spans="1:18" ht="39" customHeight="1" x14ac:dyDescent="0.25">
      <c r="A666" s="176" t="s">
        <v>903</v>
      </c>
      <c r="B666" s="103" t="s">
        <v>632</v>
      </c>
      <c r="C666" s="119" t="s">
        <v>904</v>
      </c>
      <c r="D666" s="115" t="s">
        <v>476</v>
      </c>
      <c r="E666" s="198" t="s">
        <v>1020</v>
      </c>
      <c r="F666" s="170">
        <v>295.93814357112888</v>
      </c>
      <c r="G666" s="27">
        <v>118.72950468224001</v>
      </c>
      <c r="H666" s="27">
        <v>177.20863888888888</v>
      </c>
      <c r="I666" s="27">
        <v>0</v>
      </c>
      <c r="J666" s="114"/>
      <c r="K666" s="28">
        <f t="shared" si="116"/>
        <v>295.94</v>
      </c>
      <c r="L666" s="81">
        <f t="shared" si="117"/>
        <v>1.0000062730300621</v>
      </c>
      <c r="M666" s="27">
        <f t="shared" si="118"/>
        <v>118.73</v>
      </c>
      <c r="N666" s="81">
        <f t="shared" si="119"/>
        <v>1.0000041718169492</v>
      </c>
      <c r="O666" s="27">
        <f t="shared" si="120"/>
        <v>177.21</v>
      </c>
      <c r="P666" s="81">
        <f t="shared" si="121"/>
        <v>1.0000076808394875</v>
      </c>
      <c r="Q666" s="27">
        <f t="shared" si="122"/>
        <v>0</v>
      </c>
      <c r="R666" s="82" t="e">
        <f t="shared" si="123"/>
        <v>#DIV/0!</v>
      </c>
    </row>
    <row r="667" spans="1:18" ht="39" customHeight="1" x14ac:dyDescent="0.25">
      <c r="A667" s="176" t="s">
        <v>905</v>
      </c>
      <c r="B667" s="237" t="s">
        <v>747</v>
      </c>
      <c r="C667" s="238" t="s">
        <v>1608</v>
      </c>
      <c r="D667" s="115" t="s">
        <v>476</v>
      </c>
      <c r="E667" s="198" t="s">
        <v>1020</v>
      </c>
      <c r="F667" s="170">
        <v>3393.3937554309691</v>
      </c>
      <c r="G667" s="27">
        <v>239.56236654207999</v>
      </c>
      <c r="H667" s="27">
        <v>3153.8313888888893</v>
      </c>
      <c r="I667" s="27">
        <v>0</v>
      </c>
      <c r="J667" s="114"/>
      <c r="K667" s="28">
        <f t="shared" si="116"/>
        <v>3393.39</v>
      </c>
      <c r="L667" s="81">
        <f t="shared" si="117"/>
        <v>0.99999889331116876</v>
      </c>
      <c r="M667" s="27">
        <f t="shared" si="118"/>
        <v>239.56</v>
      </c>
      <c r="N667" s="81">
        <f t="shared" si="119"/>
        <v>0.9999901213946325</v>
      </c>
      <c r="O667" s="27">
        <f t="shared" si="120"/>
        <v>3153.83</v>
      </c>
      <c r="P667" s="81">
        <f t="shared" si="121"/>
        <v>0.99999955961853437</v>
      </c>
      <c r="Q667" s="27">
        <f t="shared" si="122"/>
        <v>0</v>
      </c>
      <c r="R667" s="82" t="e">
        <f t="shared" si="123"/>
        <v>#DIV/0!</v>
      </c>
    </row>
    <row r="668" spans="1:18" ht="39" customHeight="1" x14ac:dyDescent="0.25">
      <c r="A668" s="176" t="s">
        <v>906</v>
      </c>
      <c r="B668" s="103" t="s">
        <v>907</v>
      </c>
      <c r="C668" s="119" t="s">
        <v>908</v>
      </c>
      <c r="D668" s="115" t="s">
        <v>476</v>
      </c>
      <c r="E668" s="198" t="s">
        <v>1020</v>
      </c>
      <c r="F668" s="170">
        <v>2072.0965330801068</v>
      </c>
      <c r="G668" s="27">
        <v>87.629866413439998</v>
      </c>
      <c r="H668" s="27">
        <v>1984.4666666666667</v>
      </c>
      <c r="I668" s="27">
        <v>0</v>
      </c>
      <c r="J668" s="114"/>
      <c r="K668" s="28">
        <f t="shared" si="116"/>
        <v>2072.1</v>
      </c>
      <c r="L668" s="81">
        <f t="shared" si="117"/>
        <v>1.0000016731459358</v>
      </c>
      <c r="M668" s="27">
        <f t="shared" si="118"/>
        <v>87.63</v>
      </c>
      <c r="N668" s="81">
        <f t="shared" si="119"/>
        <v>1.0000015244409863</v>
      </c>
      <c r="O668" s="27">
        <f t="shared" si="120"/>
        <v>1984.47</v>
      </c>
      <c r="P668" s="81">
        <f t="shared" si="121"/>
        <v>1.0000016797124331</v>
      </c>
      <c r="Q668" s="27">
        <f t="shared" si="122"/>
        <v>0</v>
      </c>
      <c r="R668" s="82" t="e">
        <f t="shared" si="123"/>
        <v>#DIV/0!</v>
      </c>
    </row>
    <row r="669" spans="1:18" ht="33" customHeight="1" x14ac:dyDescent="0.25">
      <c r="A669" s="219" t="s">
        <v>1452</v>
      </c>
      <c r="B669" s="111"/>
      <c r="C669" s="134"/>
      <c r="D669" s="20"/>
      <c r="E669" s="220"/>
      <c r="F669" s="170"/>
      <c r="G669" s="27"/>
      <c r="H669" s="27"/>
      <c r="I669" s="27"/>
      <c r="J669" s="114"/>
      <c r="K669" s="28"/>
      <c r="L669" s="81"/>
      <c r="M669" s="27"/>
      <c r="N669" s="81"/>
      <c r="O669" s="27"/>
      <c r="P669" s="81"/>
      <c r="Q669" s="27"/>
      <c r="R669" s="82"/>
    </row>
    <row r="670" spans="1:18" ht="56.1" customHeight="1" x14ac:dyDescent="0.25">
      <c r="A670" s="176" t="s">
        <v>909</v>
      </c>
      <c r="B670" s="103" t="s">
        <v>910</v>
      </c>
      <c r="C670" s="119" t="s">
        <v>1445</v>
      </c>
      <c r="D670" s="115" t="s">
        <v>476</v>
      </c>
      <c r="E670" s="198" t="s">
        <v>1837</v>
      </c>
      <c r="F670" s="170">
        <v>3536.3146698243609</v>
      </c>
      <c r="G670" s="27">
        <v>1132.6637531576937</v>
      </c>
      <c r="H670" s="27">
        <v>2403.6509166666669</v>
      </c>
      <c r="I670" s="27">
        <v>0</v>
      </c>
      <c r="J670" s="114"/>
      <c r="K670" s="28">
        <f t="shared" si="116"/>
        <v>3536.3100000000004</v>
      </c>
      <c r="L670" s="81">
        <f t="shared" si="117"/>
        <v>0.9999986794658291</v>
      </c>
      <c r="M670" s="27">
        <f t="shared" si="118"/>
        <v>1132.6600000000001</v>
      </c>
      <c r="N670" s="81">
        <f t="shared" si="119"/>
        <v>0.99999668643259476</v>
      </c>
      <c r="O670" s="27">
        <f t="shared" si="120"/>
        <v>2403.65</v>
      </c>
      <c r="P670" s="81">
        <f t="shared" si="121"/>
        <v>0.99999961863569264</v>
      </c>
      <c r="Q670" s="27">
        <f t="shared" si="122"/>
        <v>0</v>
      </c>
      <c r="R670" s="82" t="e">
        <f t="shared" si="123"/>
        <v>#DIV/0!</v>
      </c>
    </row>
    <row r="671" spans="1:18" ht="56.1" customHeight="1" x14ac:dyDescent="0.25">
      <c r="A671" s="176" t="s">
        <v>911</v>
      </c>
      <c r="B671" s="103" t="s">
        <v>912</v>
      </c>
      <c r="C671" s="119" t="s">
        <v>1444</v>
      </c>
      <c r="D671" s="115" t="s">
        <v>476</v>
      </c>
      <c r="E671" s="198" t="s">
        <v>1837</v>
      </c>
      <c r="F671" s="170">
        <v>5991.8289210874336</v>
      </c>
      <c r="G671" s="27">
        <v>1585.7292544207669</v>
      </c>
      <c r="H671" s="27">
        <v>4406.099666666667</v>
      </c>
      <c r="I671" s="27">
        <v>0</v>
      </c>
      <c r="J671" s="114"/>
      <c r="K671" s="28">
        <f t="shared" si="116"/>
        <v>5991.83</v>
      </c>
      <c r="L671" s="81">
        <f t="shared" si="117"/>
        <v>1.0000001800639806</v>
      </c>
      <c r="M671" s="27">
        <f t="shared" si="118"/>
        <v>1585.73</v>
      </c>
      <c r="N671" s="81">
        <f t="shared" si="119"/>
        <v>1.0000004701806635</v>
      </c>
      <c r="O671" s="27">
        <f t="shared" si="120"/>
        <v>4406.1000000000004</v>
      </c>
      <c r="P671" s="81">
        <f t="shared" si="121"/>
        <v>1.0000000756526994</v>
      </c>
      <c r="Q671" s="27">
        <f t="shared" si="122"/>
        <v>0</v>
      </c>
      <c r="R671" s="82" t="e">
        <f t="shared" si="123"/>
        <v>#DIV/0!</v>
      </c>
    </row>
    <row r="672" spans="1:18" ht="128.25" customHeight="1" x14ac:dyDescent="0.25">
      <c r="A672" s="176" t="s">
        <v>913</v>
      </c>
      <c r="B672" s="103" t="s">
        <v>914</v>
      </c>
      <c r="C672" s="119" t="s">
        <v>1440</v>
      </c>
      <c r="D672" s="115" t="s">
        <v>915</v>
      </c>
      <c r="E672" s="198" t="s">
        <v>1838</v>
      </c>
      <c r="F672" s="170">
        <v>1733.9303244800001</v>
      </c>
      <c r="G672" s="27">
        <v>1733.9303244800001</v>
      </c>
      <c r="H672" s="27">
        <v>0</v>
      </c>
      <c r="I672" s="27">
        <v>0</v>
      </c>
      <c r="J672" s="114"/>
      <c r="K672" s="28">
        <f t="shared" si="116"/>
        <v>1733.93</v>
      </c>
      <c r="L672" s="81">
        <f t="shared" si="117"/>
        <v>0.99999981286445283</v>
      </c>
      <c r="M672" s="27">
        <f t="shared" si="118"/>
        <v>1733.93</v>
      </c>
      <c r="N672" s="81">
        <f t="shared" si="119"/>
        <v>0.99999981286445283</v>
      </c>
      <c r="O672" s="27">
        <f t="shared" si="120"/>
        <v>0</v>
      </c>
      <c r="P672" s="81" t="e">
        <f t="shared" si="121"/>
        <v>#DIV/0!</v>
      </c>
      <c r="Q672" s="27">
        <f t="shared" si="122"/>
        <v>0</v>
      </c>
      <c r="R672" s="82" t="e">
        <f t="shared" si="123"/>
        <v>#DIV/0!</v>
      </c>
    </row>
    <row r="673" spans="1:18" ht="39" customHeight="1" x14ac:dyDescent="0.25">
      <c r="A673" s="176" t="s">
        <v>916</v>
      </c>
      <c r="B673" s="103" t="s">
        <v>917</v>
      </c>
      <c r="C673" s="119" t="s">
        <v>1839</v>
      </c>
      <c r="D673" s="115" t="s">
        <v>1840</v>
      </c>
      <c r="E673" s="198" t="s">
        <v>1020</v>
      </c>
      <c r="F673" s="170">
        <v>11.031561011199999</v>
      </c>
      <c r="G673" s="27">
        <v>11.031561011199999</v>
      </c>
      <c r="H673" s="27">
        <v>0</v>
      </c>
      <c r="I673" s="27">
        <v>0</v>
      </c>
      <c r="J673" s="114"/>
      <c r="K673" s="28">
        <f t="shared" si="116"/>
        <v>11.03</v>
      </c>
      <c r="L673" s="81">
        <f t="shared" si="117"/>
        <v>0.99985849589206688</v>
      </c>
      <c r="M673" s="27">
        <f t="shared" si="118"/>
        <v>11.03</v>
      </c>
      <c r="N673" s="81">
        <f t="shared" si="119"/>
        <v>0.99985849589206688</v>
      </c>
      <c r="O673" s="27">
        <f t="shared" si="120"/>
        <v>0</v>
      </c>
      <c r="P673" s="81" t="e">
        <f t="shared" si="121"/>
        <v>#DIV/0!</v>
      </c>
      <c r="Q673" s="27">
        <f t="shared" si="122"/>
        <v>0</v>
      </c>
      <c r="R673" s="82" t="e">
        <f t="shared" si="123"/>
        <v>#DIV/0!</v>
      </c>
    </row>
    <row r="674" spans="1:18" ht="39" customHeight="1" x14ac:dyDescent="0.25">
      <c r="A674" s="176" t="s">
        <v>918</v>
      </c>
      <c r="B674" s="103" t="s">
        <v>919</v>
      </c>
      <c r="C674" s="119" t="s">
        <v>920</v>
      </c>
      <c r="D674" s="115" t="s">
        <v>476</v>
      </c>
      <c r="E674" s="198" t="s">
        <v>1020</v>
      </c>
      <c r="F674" s="170">
        <v>116.57075998720001</v>
      </c>
      <c r="G674" s="27">
        <v>40.800004787200002</v>
      </c>
      <c r="H674" s="27">
        <v>75.770755200000011</v>
      </c>
      <c r="I674" s="27">
        <v>0</v>
      </c>
      <c r="J674" s="114"/>
      <c r="K674" s="28">
        <f t="shared" si="116"/>
        <v>116.57</v>
      </c>
      <c r="L674" s="81">
        <f t="shared" si="117"/>
        <v>0.99999348046456848</v>
      </c>
      <c r="M674" s="27">
        <f t="shared" si="118"/>
        <v>40.799999999999997</v>
      </c>
      <c r="N674" s="81">
        <f t="shared" si="119"/>
        <v>0.99999988266668027</v>
      </c>
      <c r="O674" s="27">
        <f t="shared" si="120"/>
        <v>75.77</v>
      </c>
      <c r="P674" s="81">
        <f t="shared" si="121"/>
        <v>0.99999003309392887</v>
      </c>
      <c r="Q674" s="27">
        <f t="shared" si="122"/>
        <v>0</v>
      </c>
      <c r="R674" s="82" t="e">
        <f t="shared" si="123"/>
        <v>#DIV/0!</v>
      </c>
    </row>
    <row r="675" spans="1:18" ht="56.1" customHeight="1" x14ac:dyDescent="0.25">
      <c r="A675" s="176" t="s">
        <v>921</v>
      </c>
      <c r="B675" s="103" t="s">
        <v>922</v>
      </c>
      <c r="C675" s="119" t="s">
        <v>1841</v>
      </c>
      <c r="D675" s="115" t="s">
        <v>476</v>
      </c>
      <c r="E675" s="198" t="s">
        <v>1020</v>
      </c>
      <c r="F675" s="170">
        <v>2.2342004927999999</v>
      </c>
      <c r="G675" s="27">
        <v>2.0591004927999998</v>
      </c>
      <c r="H675" s="27">
        <v>0.17510000000000001</v>
      </c>
      <c r="I675" s="27">
        <v>0</v>
      </c>
      <c r="J675" s="114"/>
      <c r="K675" s="28">
        <f t="shared" si="116"/>
        <v>2.2400000000000002</v>
      </c>
      <c r="L675" s="81">
        <f t="shared" si="117"/>
        <v>1.0025957863757931</v>
      </c>
      <c r="M675" s="27">
        <f t="shared" si="118"/>
        <v>2.06</v>
      </c>
      <c r="N675" s="81">
        <f t="shared" si="119"/>
        <v>1.0004368447305731</v>
      </c>
      <c r="O675" s="27">
        <f t="shared" si="120"/>
        <v>0.18</v>
      </c>
      <c r="P675" s="81">
        <f t="shared" si="121"/>
        <v>1.0279840091376355</v>
      </c>
      <c r="Q675" s="27">
        <f t="shared" si="122"/>
        <v>0</v>
      </c>
      <c r="R675" s="82" t="e">
        <f t="shared" si="123"/>
        <v>#DIV/0!</v>
      </c>
    </row>
    <row r="676" spans="1:18" ht="56.1" customHeight="1" x14ac:dyDescent="0.25">
      <c r="A676" s="176" t="s">
        <v>923</v>
      </c>
      <c r="B676" s="103" t="s">
        <v>924</v>
      </c>
      <c r="C676" s="119" t="s">
        <v>1441</v>
      </c>
      <c r="D676" s="115" t="s">
        <v>476</v>
      </c>
      <c r="E676" s="198" t="s">
        <v>1020</v>
      </c>
      <c r="F676" s="170">
        <v>41.256959999999999</v>
      </c>
      <c r="G676" s="27">
        <v>41.256959999999999</v>
      </c>
      <c r="H676" s="27">
        <v>0</v>
      </c>
      <c r="I676" s="27">
        <v>0</v>
      </c>
      <c r="J676" s="114"/>
      <c r="K676" s="28">
        <f t="shared" si="116"/>
        <v>41.26</v>
      </c>
      <c r="L676" s="81">
        <f t="shared" si="117"/>
        <v>1.0000736845371059</v>
      </c>
      <c r="M676" s="27">
        <f t="shared" si="118"/>
        <v>41.26</v>
      </c>
      <c r="N676" s="81">
        <f t="shared" si="119"/>
        <v>1.0000736845371059</v>
      </c>
      <c r="O676" s="27">
        <f t="shared" si="120"/>
        <v>0</v>
      </c>
      <c r="P676" s="81" t="e">
        <f t="shared" si="121"/>
        <v>#DIV/0!</v>
      </c>
      <c r="Q676" s="27">
        <f t="shared" si="122"/>
        <v>0</v>
      </c>
      <c r="R676" s="82" t="e">
        <f t="shared" si="123"/>
        <v>#DIV/0!</v>
      </c>
    </row>
    <row r="677" spans="1:18" ht="33" customHeight="1" x14ac:dyDescent="0.25">
      <c r="A677" s="226" t="s">
        <v>925</v>
      </c>
      <c r="B677" s="111"/>
      <c r="C677" s="134"/>
      <c r="D677" s="20"/>
      <c r="E677" s="220"/>
      <c r="F677" s="170"/>
      <c r="G677" s="27"/>
      <c r="H677" s="27"/>
      <c r="I677" s="27"/>
      <c r="J677" s="114"/>
      <c r="K677" s="28"/>
      <c r="L677" s="81"/>
      <c r="M677" s="27"/>
      <c r="N677" s="81"/>
      <c r="O677" s="27"/>
      <c r="P677" s="81"/>
      <c r="Q677" s="27"/>
      <c r="R677" s="82"/>
    </row>
    <row r="678" spans="1:18" ht="56.1" customHeight="1" x14ac:dyDescent="0.25">
      <c r="A678" s="176" t="s">
        <v>926</v>
      </c>
      <c r="B678" s="103" t="s">
        <v>1842</v>
      </c>
      <c r="C678" s="119" t="s">
        <v>1530</v>
      </c>
      <c r="D678" s="115" t="s">
        <v>1063</v>
      </c>
      <c r="E678" s="198" t="s">
        <v>1020</v>
      </c>
      <c r="F678" s="170">
        <v>141.72388052480002</v>
      </c>
      <c r="G678" s="27">
        <v>141.72388052480002</v>
      </c>
      <c r="H678" s="27">
        <v>0</v>
      </c>
      <c r="I678" s="27">
        <v>0</v>
      </c>
      <c r="J678" s="114"/>
      <c r="K678" s="28">
        <f t="shared" si="116"/>
        <v>141.72</v>
      </c>
      <c r="L678" s="81">
        <f t="shared" si="117"/>
        <v>0.99997261911834723</v>
      </c>
      <c r="M678" s="27">
        <f t="shared" si="118"/>
        <v>141.72</v>
      </c>
      <c r="N678" s="81">
        <f t="shared" si="119"/>
        <v>0.99997261911834723</v>
      </c>
      <c r="O678" s="27">
        <f t="shared" si="120"/>
        <v>0</v>
      </c>
      <c r="P678" s="81" t="e">
        <f t="shared" si="121"/>
        <v>#DIV/0!</v>
      </c>
      <c r="Q678" s="27">
        <f t="shared" si="122"/>
        <v>0</v>
      </c>
      <c r="R678" s="82" t="e">
        <f t="shared" si="123"/>
        <v>#DIV/0!</v>
      </c>
    </row>
    <row r="679" spans="1:18" ht="72" customHeight="1" x14ac:dyDescent="0.25">
      <c r="A679" s="176" t="s">
        <v>927</v>
      </c>
      <c r="B679" s="103" t="s">
        <v>1609</v>
      </c>
      <c r="C679" s="119" t="s">
        <v>1843</v>
      </c>
      <c r="D679" s="115" t="s">
        <v>928</v>
      </c>
      <c r="E679" s="198" t="s">
        <v>1020</v>
      </c>
      <c r="F679" s="170">
        <v>269.58377221120003</v>
      </c>
      <c r="G679" s="27">
        <v>269.58377221120003</v>
      </c>
      <c r="H679" s="27">
        <v>0</v>
      </c>
      <c r="I679" s="27">
        <v>0</v>
      </c>
      <c r="J679" s="114"/>
      <c r="K679" s="28">
        <f t="shared" si="116"/>
        <v>269.58</v>
      </c>
      <c r="L679" s="81">
        <f t="shared" si="117"/>
        <v>0.99998600727644282</v>
      </c>
      <c r="M679" s="27">
        <f t="shared" si="118"/>
        <v>269.58</v>
      </c>
      <c r="N679" s="81">
        <f t="shared" si="119"/>
        <v>0.99998600727644282</v>
      </c>
      <c r="O679" s="27">
        <f t="shared" si="120"/>
        <v>0</v>
      </c>
      <c r="P679" s="81" t="e">
        <f t="shared" si="121"/>
        <v>#DIV/0!</v>
      </c>
      <c r="Q679" s="27">
        <f t="shared" si="122"/>
        <v>0</v>
      </c>
      <c r="R679" s="82" t="e">
        <f t="shared" si="123"/>
        <v>#DIV/0!</v>
      </c>
    </row>
    <row r="680" spans="1:18" ht="33" customHeight="1" x14ac:dyDescent="0.25">
      <c r="A680" s="219" t="s">
        <v>803</v>
      </c>
      <c r="B680" s="111"/>
      <c r="C680" s="134"/>
      <c r="D680" s="20"/>
      <c r="E680" s="220"/>
      <c r="F680" s="170"/>
      <c r="G680" s="27"/>
      <c r="H680" s="27"/>
      <c r="I680" s="27"/>
      <c r="J680" s="114"/>
      <c r="K680" s="28"/>
      <c r="L680" s="81"/>
      <c r="M680" s="27"/>
      <c r="N680" s="81"/>
      <c r="O680" s="27"/>
      <c r="P680" s="81"/>
      <c r="Q680" s="27"/>
      <c r="R680" s="82"/>
    </row>
    <row r="681" spans="1:18" ht="72" customHeight="1" x14ac:dyDescent="0.25">
      <c r="A681" s="176" t="s">
        <v>929</v>
      </c>
      <c r="B681" s="103" t="s">
        <v>930</v>
      </c>
      <c r="C681" s="119" t="s">
        <v>931</v>
      </c>
      <c r="D681" s="115" t="s">
        <v>476</v>
      </c>
      <c r="E681" s="198" t="s">
        <v>1022</v>
      </c>
      <c r="F681" s="170">
        <v>913.8478309013334</v>
      </c>
      <c r="G681" s="27">
        <v>853.63574756800006</v>
      </c>
      <c r="H681" s="27">
        <v>60.212083333333339</v>
      </c>
      <c r="I681" s="27">
        <v>0</v>
      </c>
      <c r="J681" s="114"/>
      <c r="K681" s="28">
        <f t="shared" si="116"/>
        <v>913.85</v>
      </c>
      <c r="L681" s="81">
        <f t="shared" si="117"/>
        <v>1.0000023735884611</v>
      </c>
      <c r="M681" s="27">
        <f t="shared" si="118"/>
        <v>853.64</v>
      </c>
      <c r="N681" s="81">
        <f t="shared" si="119"/>
        <v>1.000004981553329</v>
      </c>
      <c r="O681" s="27">
        <f t="shared" si="120"/>
        <v>60.21</v>
      </c>
      <c r="P681" s="81">
        <f t="shared" si="121"/>
        <v>0.99996540007888768</v>
      </c>
      <c r="Q681" s="27">
        <f t="shared" si="122"/>
        <v>0</v>
      </c>
      <c r="R681" s="82" t="e">
        <f t="shared" si="123"/>
        <v>#DIV/0!</v>
      </c>
    </row>
    <row r="682" spans="1:18" ht="72" customHeight="1" x14ac:dyDescent="0.25">
      <c r="A682" s="176" t="s">
        <v>932</v>
      </c>
      <c r="B682" s="103" t="s">
        <v>933</v>
      </c>
      <c r="C682" s="119" t="s">
        <v>934</v>
      </c>
      <c r="D682" s="115" t="s">
        <v>476</v>
      </c>
      <c r="E682" s="198" t="s">
        <v>1022</v>
      </c>
      <c r="F682" s="170">
        <v>2965.5632805877335</v>
      </c>
      <c r="G682" s="27">
        <v>2905.3511972544002</v>
      </c>
      <c r="H682" s="27">
        <v>60.212083333333339</v>
      </c>
      <c r="I682" s="27">
        <v>0</v>
      </c>
      <c r="J682" s="114"/>
      <c r="K682" s="28">
        <f t="shared" si="116"/>
        <v>2965.56</v>
      </c>
      <c r="L682" s="81">
        <f t="shared" si="117"/>
        <v>0.9999988937724732</v>
      </c>
      <c r="M682" s="27">
        <f t="shared" si="118"/>
        <v>2905.35</v>
      </c>
      <c r="N682" s="81">
        <f t="shared" si="119"/>
        <v>0.99999958791405275</v>
      </c>
      <c r="O682" s="27">
        <f t="shared" si="120"/>
        <v>60.21</v>
      </c>
      <c r="P682" s="81">
        <f t="shared" si="121"/>
        <v>0.99996540007888768</v>
      </c>
      <c r="Q682" s="27">
        <f t="shared" si="122"/>
        <v>0</v>
      </c>
      <c r="R682" s="82" t="e">
        <f t="shared" si="123"/>
        <v>#DIV/0!</v>
      </c>
    </row>
    <row r="683" spans="1:18" ht="72" customHeight="1" x14ac:dyDescent="0.25">
      <c r="A683" s="176" t="s">
        <v>935</v>
      </c>
      <c r="B683" s="103" t="s">
        <v>936</v>
      </c>
      <c r="C683" s="119" t="s">
        <v>937</v>
      </c>
      <c r="D683" s="115" t="s">
        <v>476</v>
      </c>
      <c r="E683" s="198" t="s">
        <v>1022</v>
      </c>
      <c r="F683" s="170">
        <v>490.35619637493335</v>
      </c>
      <c r="G683" s="27">
        <v>430.14411304160001</v>
      </c>
      <c r="H683" s="27">
        <v>60.212083333333339</v>
      </c>
      <c r="I683" s="27">
        <v>0</v>
      </c>
      <c r="J683" s="114"/>
      <c r="K683" s="28">
        <f t="shared" si="116"/>
        <v>490.34999999999997</v>
      </c>
      <c r="L683" s="81">
        <f t="shared" si="117"/>
        <v>0.99998736352272244</v>
      </c>
      <c r="M683" s="27">
        <f t="shared" si="118"/>
        <v>430.14</v>
      </c>
      <c r="N683" s="81">
        <f t="shared" si="119"/>
        <v>0.99999043799165133</v>
      </c>
      <c r="O683" s="27">
        <f t="shared" si="120"/>
        <v>60.21</v>
      </c>
      <c r="P683" s="81">
        <f t="shared" si="121"/>
        <v>0.99996540007888768</v>
      </c>
      <c r="Q683" s="27">
        <f t="shared" si="122"/>
        <v>0</v>
      </c>
      <c r="R683" s="82" t="e">
        <f t="shared" si="123"/>
        <v>#DIV/0!</v>
      </c>
    </row>
    <row r="684" spans="1:18" ht="72" customHeight="1" x14ac:dyDescent="0.25">
      <c r="A684" s="176" t="s">
        <v>938</v>
      </c>
      <c r="B684" s="103" t="s">
        <v>1844</v>
      </c>
      <c r="C684" s="119" t="s">
        <v>939</v>
      </c>
      <c r="D684" s="115" t="s">
        <v>373</v>
      </c>
      <c r="E684" s="198" t="s">
        <v>1021</v>
      </c>
      <c r="F684" s="170">
        <v>1188.1841285696003</v>
      </c>
      <c r="G684" s="27">
        <v>83.215378569600006</v>
      </c>
      <c r="H684" s="27">
        <v>1104.9687500000002</v>
      </c>
      <c r="I684" s="27">
        <v>0</v>
      </c>
      <c r="J684" s="114"/>
      <c r="K684" s="28">
        <f t="shared" si="116"/>
        <v>1188.19</v>
      </c>
      <c r="L684" s="81">
        <f t="shared" si="117"/>
        <v>1.0000049415155938</v>
      </c>
      <c r="M684" s="27">
        <f t="shared" si="118"/>
        <v>83.22</v>
      </c>
      <c r="N684" s="81">
        <f t="shared" si="119"/>
        <v>1.0000555357733081</v>
      </c>
      <c r="O684" s="27">
        <f t="shared" si="120"/>
        <v>1104.97</v>
      </c>
      <c r="P684" s="81">
        <f t="shared" si="121"/>
        <v>1.0000011312537118</v>
      </c>
      <c r="Q684" s="27">
        <f t="shared" si="122"/>
        <v>0</v>
      </c>
      <c r="R684" s="82" t="e">
        <f t="shared" si="123"/>
        <v>#DIV/0!</v>
      </c>
    </row>
    <row r="685" spans="1:18" ht="72" customHeight="1" x14ac:dyDescent="0.25">
      <c r="A685" s="176" t="s">
        <v>940</v>
      </c>
      <c r="B685" s="103" t="s">
        <v>1845</v>
      </c>
      <c r="C685" s="119" t="s">
        <v>941</v>
      </c>
      <c r="D685" s="115" t="s">
        <v>373</v>
      </c>
      <c r="E685" s="198" t="s">
        <v>1021</v>
      </c>
      <c r="F685" s="170">
        <v>5475.6337665152005</v>
      </c>
      <c r="G685" s="27">
        <v>1169.8462665152001</v>
      </c>
      <c r="H685" s="27">
        <v>4305.7875000000004</v>
      </c>
      <c r="I685" s="27">
        <v>0</v>
      </c>
      <c r="J685" s="114"/>
      <c r="K685" s="28">
        <f t="shared" si="116"/>
        <v>5475.6399999999994</v>
      </c>
      <c r="L685" s="81">
        <f t="shared" si="117"/>
        <v>1.0000011384042586</v>
      </c>
      <c r="M685" s="27">
        <f t="shared" si="118"/>
        <v>1169.8499999999999</v>
      </c>
      <c r="N685" s="81">
        <f t="shared" si="119"/>
        <v>1.0000031914319913</v>
      </c>
      <c r="O685" s="27">
        <f t="shared" si="120"/>
        <v>4305.79</v>
      </c>
      <c r="P685" s="81">
        <f t="shared" si="121"/>
        <v>1.000000580613883</v>
      </c>
      <c r="Q685" s="27">
        <f t="shared" si="122"/>
        <v>0</v>
      </c>
      <c r="R685" s="82" t="e">
        <f t="shared" si="123"/>
        <v>#DIV/0!</v>
      </c>
    </row>
    <row r="686" spans="1:18" ht="39" customHeight="1" x14ac:dyDescent="0.25">
      <c r="A686" s="176" t="s">
        <v>942</v>
      </c>
      <c r="B686" s="103" t="s">
        <v>943</v>
      </c>
      <c r="C686" s="119" t="s">
        <v>944</v>
      </c>
      <c r="D686" s="115" t="s">
        <v>373</v>
      </c>
      <c r="E686" s="198" t="s">
        <v>1021</v>
      </c>
      <c r="F686" s="170">
        <v>102.28288000000001</v>
      </c>
      <c r="G686" s="27">
        <v>102.28288000000001</v>
      </c>
      <c r="H686" s="27">
        <v>0</v>
      </c>
      <c r="I686" s="27">
        <v>0</v>
      </c>
      <c r="J686" s="114"/>
      <c r="K686" s="28">
        <f t="shared" si="116"/>
        <v>102.28</v>
      </c>
      <c r="L686" s="81">
        <f t="shared" si="117"/>
        <v>0.99997184279519691</v>
      </c>
      <c r="M686" s="27">
        <f t="shared" si="118"/>
        <v>102.28</v>
      </c>
      <c r="N686" s="81">
        <f t="shared" si="119"/>
        <v>0.99997184279519691</v>
      </c>
      <c r="O686" s="27">
        <f t="shared" si="120"/>
        <v>0</v>
      </c>
      <c r="P686" s="81" t="e">
        <f t="shared" si="121"/>
        <v>#DIV/0!</v>
      </c>
      <c r="Q686" s="27">
        <f t="shared" si="122"/>
        <v>0</v>
      </c>
      <c r="R686" s="82" t="e">
        <f t="shared" si="123"/>
        <v>#DIV/0!</v>
      </c>
    </row>
    <row r="687" spans="1:18" ht="39" customHeight="1" x14ac:dyDescent="0.25">
      <c r="A687" s="176" t="s">
        <v>945</v>
      </c>
      <c r="B687" s="103" t="s">
        <v>946</v>
      </c>
      <c r="C687" s="119" t="s">
        <v>1846</v>
      </c>
      <c r="D687" s="115" t="s">
        <v>373</v>
      </c>
      <c r="E687" s="198" t="s">
        <v>1021</v>
      </c>
      <c r="F687" s="170">
        <v>218.5109348</v>
      </c>
      <c r="G687" s="27">
        <v>218.5109348</v>
      </c>
      <c r="H687" s="27">
        <v>0</v>
      </c>
      <c r="I687" s="27">
        <v>0</v>
      </c>
      <c r="J687" s="114"/>
      <c r="K687" s="28">
        <f t="shared" si="116"/>
        <v>218.51</v>
      </c>
      <c r="L687" s="81">
        <f t="shared" si="117"/>
        <v>0.99999572195322461</v>
      </c>
      <c r="M687" s="27">
        <f t="shared" si="118"/>
        <v>218.51</v>
      </c>
      <c r="N687" s="81">
        <f t="shared" si="119"/>
        <v>0.99999572195322461</v>
      </c>
      <c r="O687" s="27">
        <f t="shared" si="120"/>
        <v>0</v>
      </c>
      <c r="P687" s="81" t="e">
        <f t="shared" si="121"/>
        <v>#DIV/0!</v>
      </c>
      <c r="Q687" s="27">
        <f t="shared" si="122"/>
        <v>0</v>
      </c>
      <c r="R687" s="82" t="e">
        <f t="shared" si="123"/>
        <v>#DIV/0!</v>
      </c>
    </row>
    <row r="688" spans="1:18" ht="39" customHeight="1" x14ac:dyDescent="0.25">
      <c r="A688" s="176" t="s">
        <v>947</v>
      </c>
      <c r="B688" s="103" t="s">
        <v>946</v>
      </c>
      <c r="C688" s="119" t="s">
        <v>948</v>
      </c>
      <c r="D688" s="115" t="s">
        <v>476</v>
      </c>
      <c r="E688" s="198" t="s">
        <v>1021</v>
      </c>
      <c r="F688" s="170">
        <v>67.817202399999999</v>
      </c>
      <c r="G688" s="27">
        <v>67.817202399999999</v>
      </c>
      <c r="H688" s="27">
        <v>0</v>
      </c>
      <c r="I688" s="27">
        <v>0</v>
      </c>
      <c r="J688" s="114"/>
      <c r="K688" s="28">
        <f t="shared" si="116"/>
        <v>67.819999999999993</v>
      </c>
      <c r="L688" s="81">
        <f t="shared" si="117"/>
        <v>1.0000412520702859</v>
      </c>
      <c r="M688" s="27">
        <f t="shared" si="118"/>
        <v>67.819999999999993</v>
      </c>
      <c r="N688" s="81">
        <f t="shared" si="119"/>
        <v>1.0000412520702859</v>
      </c>
      <c r="O688" s="27">
        <f t="shared" si="120"/>
        <v>0</v>
      </c>
      <c r="P688" s="81" t="e">
        <f t="shared" si="121"/>
        <v>#DIV/0!</v>
      </c>
      <c r="Q688" s="27">
        <f t="shared" si="122"/>
        <v>0</v>
      </c>
      <c r="R688" s="82" t="e">
        <f t="shared" si="123"/>
        <v>#DIV/0!</v>
      </c>
    </row>
    <row r="689" spans="1:18" ht="39" customHeight="1" x14ac:dyDescent="0.25">
      <c r="A689" s="176" t="s">
        <v>949</v>
      </c>
      <c r="B689" s="103" t="s">
        <v>1847</v>
      </c>
      <c r="C689" s="119" t="s">
        <v>950</v>
      </c>
      <c r="D689" s="115" t="s">
        <v>373</v>
      </c>
      <c r="E689" s="198" t="s">
        <v>1021</v>
      </c>
      <c r="F689" s="170">
        <v>785.38639999999998</v>
      </c>
      <c r="G689" s="27">
        <v>785.38639999999998</v>
      </c>
      <c r="H689" s="27">
        <v>0</v>
      </c>
      <c r="I689" s="27">
        <v>0</v>
      </c>
      <c r="J689" s="114"/>
      <c r="K689" s="28">
        <f t="shared" si="116"/>
        <v>785.39</v>
      </c>
      <c r="L689" s="81">
        <f t="shared" si="117"/>
        <v>1.0000045837310145</v>
      </c>
      <c r="M689" s="27">
        <f t="shared" si="118"/>
        <v>785.39</v>
      </c>
      <c r="N689" s="81">
        <f t="shared" si="119"/>
        <v>1.0000045837310145</v>
      </c>
      <c r="O689" s="27">
        <f t="shared" si="120"/>
        <v>0</v>
      </c>
      <c r="P689" s="81" t="e">
        <f t="shared" si="121"/>
        <v>#DIV/0!</v>
      </c>
      <c r="Q689" s="27">
        <f t="shared" si="122"/>
        <v>0</v>
      </c>
      <c r="R689" s="82" t="e">
        <f t="shared" si="123"/>
        <v>#DIV/0!</v>
      </c>
    </row>
    <row r="690" spans="1:18" ht="56.1" customHeight="1" x14ac:dyDescent="0.25">
      <c r="A690" s="176" t="s">
        <v>951</v>
      </c>
      <c r="B690" s="103" t="s">
        <v>1848</v>
      </c>
      <c r="C690" s="119" t="s">
        <v>1442</v>
      </c>
      <c r="D690" s="115" t="s">
        <v>373</v>
      </c>
      <c r="E690" s="198" t="s">
        <v>1023</v>
      </c>
      <c r="F690" s="170">
        <v>2442.0430000000001</v>
      </c>
      <c r="G690" s="27">
        <v>1210.0430000000001</v>
      </c>
      <c r="H690" s="27">
        <v>1232</v>
      </c>
      <c r="I690" s="27">
        <v>0</v>
      </c>
      <c r="J690" s="114"/>
      <c r="K690" s="28">
        <f t="shared" si="116"/>
        <v>2442.04</v>
      </c>
      <c r="L690" s="81">
        <f t="shared" si="117"/>
        <v>0.99999877152040317</v>
      </c>
      <c r="M690" s="27">
        <f t="shared" si="118"/>
        <v>1210.04</v>
      </c>
      <c r="N690" s="81">
        <f t="shared" si="119"/>
        <v>0.99999752074926251</v>
      </c>
      <c r="O690" s="27">
        <f t="shared" si="120"/>
        <v>1232</v>
      </c>
      <c r="P690" s="81">
        <f t="shared" si="121"/>
        <v>1</v>
      </c>
      <c r="Q690" s="27">
        <f t="shared" si="122"/>
        <v>0</v>
      </c>
      <c r="R690" s="82" t="e">
        <f t="shared" si="123"/>
        <v>#DIV/0!</v>
      </c>
    </row>
    <row r="691" spans="1:18" ht="39" customHeight="1" x14ac:dyDescent="0.25">
      <c r="A691" s="176" t="s">
        <v>952</v>
      </c>
      <c r="B691" s="103" t="s">
        <v>953</v>
      </c>
      <c r="C691" s="119" t="s">
        <v>954</v>
      </c>
      <c r="D691" s="115" t="s">
        <v>373</v>
      </c>
      <c r="E691" s="198" t="s">
        <v>1023</v>
      </c>
      <c r="F691" s="170">
        <v>709.09943999999996</v>
      </c>
      <c r="G691" s="27">
        <v>462.09944000000002</v>
      </c>
      <c r="H691" s="27">
        <v>247</v>
      </c>
      <c r="I691" s="27">
        <v>0</v>
      </c>
      <c r="J691" s="114"/>
      <c r="K691" s="28">
        <f t="shared" si="116"/>
        <v>709.1</v>
      </c>
      <c r="L691" s="81">
        <f t="shared" si="117"/>
        <v>1.0000007897340888</v>
      </c>
      <c r="M691" s="27">
        <f t="shared" si="118"/>
        <v>462.1</v>
      </c>
      <c r="N691" s="81">
        <f t="shared" si="119"/>
        <v>1.0000012118603736</v>
      </c>
      <c r="O691" s="27">
        <f t="shared" si="120"/>
        <v>247</v>
      </c>
      <c r="P691" s="81">
        <f t="shared" si="121"/>
        <v>1</v>
      </c>
      <c r="Q691" s="27">
        <f t="shared" si="122"/>
        <v>0</v>
      </c>
      <c r="R691" s="82" t="e">
        <f t="shared" si="123"/>
        <v>#DIV/0!</v>
      </c>
    </row>
    <row r="692" spans="1:18" ht="39" customHeight="1" x14ac:dyDescent="0.25">
      <c r="A692" s="176" t="s">
        <v>955</v>
      </c>
      <c r="B692" s="103" t="s">
        <v>956</v>
      </c>
      <c r="C692" s="119" t="s">
        <v>1118</v>
      </c>
      <c r="D692" s="115" t="s">
        <v>373</v>
      </c>
      <c r="E692" s="198" t="s">
        <v>1023</v>
      </c>
      <c r="F692" s="170">
        <v>1262.39996</v>
      </c>
      <c r="G692" s="27">
        <v>848.39995999999996</v>
      </c>
      <c r="H692" s="27">
        <v>414</v>
      </c>
      <c r="I692" s="27">
        <v>0</v>
      </c>
      <c r="J692" s="114"/>
      <c r="K692" s="28">
        <f t="shared" si="116"/>
        <v>1262.4000000000001</v>
      </c>
      <c r="L692" s="81">
        <f t="shared" si="117"/>
        <v>1.0000000316856792</v>
      </c>
      <c r="M692" s="27">
        <f t="shared" si="118"/>
        <v>848.4</v>
      </c>
      <c r="N692" s="81">
        <f t="shared" si="119"/>
        <v>1.0000000471475741</v>
      </c>
      <c r="O692" s="27">
        <f t="shared" si="120"/>
        <v>414</v>
      </c>
      <c r="P692" s="81">
        <f t="shared" si="121"/>
        <v>1</v>
      </c>
      <c r="Q692" s="27">
        <f t="shared" si="122"/>
        <v>0</v>
      </c>
      <c r="R692" s="82" t="e">
        <f t="shared" si="123"/>
        <v>#DIV/0!</v>
      </c>
    </row>
    <row r="693" spans="1:18" ht="39" customHeight="1" x14ac:dyDescent="0.25">
      <c r="A693" s="176" t="s">
        <v>957</v>
      </c>
      <c r="B693" s="103" t="s">
        <v>1849</v>
      </c>
      <c r="C693" s="119" t="s">
        <v>1850</v>
      </c>
      <c r="D693" s="115" t="s">
        <v>373</v>
      </c>
      <c r="E693" s="198" t="s">
        <v>1023</v>
      </c>
      <c r="F693" s="170">
        <v>407.37868000000003</v>
      </c>
      <c r="G693" s="27">
        <v>143.37868</v>
      </c>
      <c r="H693" s="27">
        <v>264</v>
      </c>
      <c r="I693" s="27">
        <v>0</v>
      </c>
      <c r="J693" s="114"/>
      <c r="K693" s="28">
        <f t="shared" si="116"/>
        <v>407.38</v>
      </c>
      <c r="L693" s="81">
        <f t="shared" si="117"/>
        <v>1.0000032402284773</v>
      </c>
      <c r="M693" s="27">
        <f t="shared" si="118"/>
        <v>143.38</v>
      </c>
      <c r="N693" s="81">
        <f t="shared" si="119"/>
        <v>1.0000092063896808</v>
      </c>
      <c r="O693" s="27">
        <f t="shared" si="120"/>
        <v>264</v>
      </c>
      <c r="P693" s="81">
        <f t="shared" si="121"/>
        <v>1</v>
      </c>
      <c r="Q693" s="27">
        <f t="shared" si="122"/>
        <v>0</v>
      </c>
      <c r="R693" s="82" t="e">
        <f t="shared" si="123"/>
        <v>#DIV/0!</v>
      </c>
    </row>
    <row r="694" spans="1:18" ht="56.1" customHeight="1" x14ac:dyDescent="0.25">
      <c r="A694" s="176" t="s">
        <v>958</v>
      </c>
      <c r="B694" s="103" t="s">
        <v>959</v>
      </c>
      <c r="C694" s="119" t="s">
        <v>1610</v>
      </c>
      <c r="D694" s="115" t="s">
        <v>1047</v>
      </c>
      <c r="E694" s="214" t="s">
        <v>1611</v>
      </c>
      <c r="F694" s="170">
        <v>1.25</v>
      </c>
      <c r="G694" s="27"/>
      <c r="H694" s="27"/>
      <c r="I694" s="27"/>
      <c r="J694" s="114"/>
      <c r="K694" s="28">
        <f t="shared" ref="K694:K696" si="124">F694</f>
        <v>1.25</v>
      </c>
      <c r="L694" s="81"/>
      <c r="M694" s="27"/>
      <c r="N694" s="81"/>
      <c r="O694" s="27"/>
      <c r="P694" s="81"/>
      <c r="Q694" s="27"/>
      <c r="R694" s="82"/>
    </row>
    <row r="695" spans="1:18" ht="39" customHeight="1" x14ac:dyDescent="0.25">
      <c r="A695" s="176" t="s">
        <v>960</v>
      </c>
      <c r="B695" s="103" t="s">
        <v>1612</v>
      </c>
      <c r="C695" s="119" t="s">
        <v>1613</v>
      </c>
      <c r="D695" s="19" t="s">
        <v>1047</v>
      </c>
      <c r="E695" s="198" t="s">
        <v>1024</v>
      </c>
      <c r="F695" s="170">
        <v>1.2</v>
      </c>
      <c r="G695" s="27"/>
      <c r="H695" s="27"/>
      <c r="I695" s="27"/>
      <c r="J695" s="114"/>
      <c r="K695" s="28">
        <f t="shared" si="124"/>
        <v>1.2</v>
      </c>
      <c r="L695" s="81"/>
      <c r="M695" s="27"/>
      <c r="N695" s="81"/>
      <c r="O695" s="27"/>
      <c r="P695" s="81"/>
      <c r="Q695" s="27"/>
      <c r="R695" s="82"/>
    </row>
    <row r="696" spans="1:18" ht="138" customHeight="1" x14ac:dyDescent="0.25">
      <c r="A696" s="176" t="s">
        <v>1531</v>
      </c>
      <c r="B696" s="103" t="s">
        <v>1532</v>
      </c>
      <c r="C696" s="119" t="s">
        <v>1614</v>
      </c>
      <c r="D696" s="19" t="s">
        <v>1533</v>
      </c>
      <c r="E696" s="198" t="s">
        <v>1851</v>
      </c>
      <c r="F696" s="170" t="s">
        <v>1534</v>
      </c>
      <c r="G696" s="27">
        <v>0</v>
      </c>
      <c r="H696" s="27">
        <v>0</v>
      </c>
      <c r="I696" s="27">
        <v>0</v>
      </c>
      <c r="J696" s="114"/>
      <c r="K696" s="28" t="str">
        <f t="shared" si="124"/>
        <v>Стоимость определяется на основании удельной составляющей ПИР набора выполненных и сдаваемых работ</v>
      </c>
      <c r="L696" s="81"/>
      <c r="M696" s="27"/>
      <c r="N696" s="81"/>
      <c r="O696" s="27"/>
      <c r="P696" s="81"/>
      <c r="Q696" s="27"/>
      <c r="R696" s="82"/>
    </row>
    <row r="697" spans="1:18" ht="33" customHeight="1" x14ac:dyDescent="0.25">
      <c r="A697" s="219" t="s">
        <v>1852</v>
      </c>
      <c r="B697" s="111"/>
      <c r="C697" s="134"/>
      <c r="D697" s="20"/>
      <c r="E697" s="220"/>
      <c r="F697" s="170"/>
      <c r="G697" s="27"/>
      <c r="H697" s="27"/>
      <c r="I697" s="27"/>
      <c r="J697" s="114"/>
      <c r="K697" s="28"/>
      <c r="L697" s="81"/>
      <c r="M697" s="27"/>
      <c r="N697" s="81"/>
      <c r="O697" s="27"/>
      <c r="P697" s="81"/>
      <c r="Q697" s="27"/>
      <c r="R697" s="82"/>
    </row>
    <row r="698" spans="1:18" ht="56.1" customHeight="1" x14ac:dyDescent="0.25">
      <c r="A698" s="176" t="s">
        <v>961</v>
      </c>
      <c r="B698" s="103" t="s">
        <v>962</v>
      </c>
      <c r="C698" s="119" t="s">
        <v>1853</v>
      </c>
      <c r="D698" s="115" t="s">
        <v>963</v>
      </c>
      <c r="E698" s="198" t="s">
        <v>1025</v>
      </c>
      <c r="F698" s="170">
        <v>660.55971327999998</v>
      </c>
      <c r="G698" s="27">
        <v>601.89091327999995</v>
      </c>
      <c r="H698" s="27">
        <v>58.668800000000005</v>
      </c>
      <c r="I698" s="27">
        <v>0</v>
      </c>
      <c r="J698" s="114"/>
      <c r="K698" s="28">
        <f t="shared" si="116"/>
        <v>660.56</v>
      </c>
      <c r="L698" s="81">
        <f t="shared" si="117"/>
        <v>1.0000004340561408</v>
      </c>
      <c r="M698" s="27">
        <f t="shared" si="118"/>
        <v>601.89</v>
      </c>
      <c r="N698" s="81">
        <f t="shared" si="119"/>
        <v>0.99999848264863311</v>
      </c>
      <c r="O698" s="27">
        <f t="shared" si="120"/>
        <v>58.67</v>
      </c>
      <c r="P698" s="81">
        <f t="shared" si="121"/>
        <v>1.0000204538016799</v>
      </c>
      <c r="Q698" s="27">
        <f t="shared" si="122"/>
        <v>0</v>
      </c>
      <c r="R698" s="82" t="e">
        <f t="shared" si="123"/>
        <v>#DIV/0!</v>
      </c>
    </row>
    <row r="699" spans="1:18" ht="56.1" customHeight="1" x14ac:dyDescent="0.25">
      <c r="A699" s="176" t="s">
        <v>964</v>
      </c>
      <c r="B699" s="103" t="s">
        <v>965</v>
      </c>
      <c r="C699" s="119" t="s">
        <v>966</v>
      </c>
      <c r="D699" s="115" t="s">
        <v>967</v>
      </c>
      <c r="E699" s="198" t="s">
        <v>1026</v>
      </c>
      <c r="F699" s="170">
        <v>197.52457215999999</v>
      </c>
      <c r="G699" s="27">
        <v>197.52457215999999</v>
      </c>
      <c r="H699" s="27">
        <v>0</v>
      </c>
      <c r="I699" s="27">
        <v>0</v>
      </c>
      <c r="J699" s="114"/>
      <c r="K699" s="28">
        <f t="shared" si="116"/>
        <v>197.52</v>
      </c>
      <c r="L699" s="81">
        <f t="shared" si="117"/>
        <v>0.999976852702679</v>
      </c>
      <c r="M699" s="27">
        <f t="shared" si="118"/>
        <v>197.52</v>
      </c>
      <c r="N699" s="81">
        <f t="shared" si="119"/>
        <v>0.999976852702679</v>
      </c>
      <c r="O699" s="27">
        <f t="shared" si="120"/>
        <v>0</v>
      </c>
      <c r="P699" s="81" t="e">
        <f t="shared" si="121"/>
        <v>#DIV/0!</v>
      </c>
      <c r="Q699" s="27">
        <f t="shared" si="122"/>
        <v>0</v>
      </c>
      <c r="R699" s="82" t="e">
        <f t="shared" si="123"/>
        <v>#DIV/0!</v>
      </c>
    </row>
    <row r="700" spans="1:18" ht="56.1" customHeight="1" x14ac:dyDescent="0.25">
      <c r="A700" s="176" t="s">
        <v>968</v>
      </c>
      <c r="B700" s="103" t="s">
        <v>969</v>
      </c>
      <c r="C700" s="119" t="s">
        <v>1854</v>
      </c>
      <c r="D700" s="115" t="s">
        <v>967</v>
      </c>
      <c r="E700" s="198"/>
      <c r="F700" s="170">
        <v>473.31200919040009</v>
      </c>
      <c r="G700" s="27">
        <v>414.64320919040006</v>
      </c>
      <c r="H700" s="27">
        <v>58.668800000000005</v>
      </c>
      <c r="I700" s="27">
        <v>0</v>
      </c>
      <c r="J700" s="114"/>
      <c r="K700" s="28">
        <f t="shared" si="116"/>
        <v>473.31</v>
      </c>
      <c r="L700" s="81">
        <f t="shared" si="117"/>
        <v>0.99999575504030935</v>
      </c>
      <c r="M700" s="27">
        <f t="shared" si="118"/>
        <v>414.64</v>
      </c>
      <c r="N700" s="81">
        <f t="shared" si="119"/>
        <v>0.9999922603570276</v>
      </c>
      <c r="O700" s="27">
        <f t="shared" si="120"/>
        <v>58.67</v>
      </c>
      <c r="P700" s="81">
        <f t="shared" si="121"/>
        <v>1.0000204538016799</v>
      </c>
      <c r="Q700" s="27">
        <f t="shared" si="122"/>
        <v>0</v>
      </c>
      <c r="R700" s="82" t="e">
        <f t="shared" si="123"/>
        <v>#DIV/0!</v>
      </c>
    </row>
    <row r="701" spans="1:18" ht="39" customHeight="1" x14ac:dyDescent="0.25">
      <c r="A701" s="176" t="s">
        <v>970</v>
      </c>
      <c r="B701" s="103" t="s">
        <v>1855</v>
      </c>
      <c r="C701" s="119" t="s">
        <v>1441</v>
      </c>
      <c r="D701" s="115" t="s">
        <v>967</v>
      </c>
      <c r="E701" s="198"/>
      <c r="F701" s="170">
        <v>191.2517952</v>
      </c>
      <c r="G701" s="27">
        <v>191.2517952</v>
      </c>
      <c r="H701" s="27">
        <v>0</v>
      </c>
      <c r="I701" s="27">
        <v>0</v>
      </c>
      <c r="J701" s="114"/>
      <c r="K701" s="28">
        <f t="shared" si="116"/>
        <v>191.25</v>
      </c>
      <c r="L701" s="81">
        <f t="shared" si="117"/>
        <v>0.99999061342144202</v>
      </c>
      <c r="M701" s="27">
        <f t="shared" si="118"/>
        <v>191.25</v>
      </c>
      <c r="N701" s="81">
        <f t="shared" si="119"/>
        <v>0.99999061342144202</v>
      </c>
      <c r="O701" s="27">
        <f t="shared" si="120"/>
        <v>0</v>
      </c>
      <c r="P701" s="81" t="e">
        <f t="shared" si="121"/>
        <v>#DIV/0!</v>
      </c>
      <c r="Q701" s="27">
        <f t="shared" si="122"/>
        <v>0</v>
      </c>
      <c r="R701" s="82" t="e">
        <f t="shared" si="123"/>
        <v>#DIV/0!</v>
      </c>
    </row>
    <row r="702" spans="1:18" ht="153" customHeight="1" x14ac:dyDescent="0.25">
      <c r="A702" s="176" t="s">
        <v>971</v>
      </c>
      <c r="B702" s="103" t="s">
        <v>1856</v>
      </c>
      <c r="C702" s="119" t="s">
        <v>1857</v>
      </c>
      <c r="D702" s="115" t="s">
        <v>963</v>
      </c>
      <c r="E702" s="198"/>
      <c r="F702" s="170">
        <v>404.50609907200004</v>
      </c>
      <c r="G702" s="27">
        <v>404.50609907200004</v>
      </c>
      <c r="H702" s="27">
        <v>0</v>
      </c>
      <c r="I702" s="27">
        <v>0</v>
      </c>
      <c r="J702" s="114"/>
      <c r="K702" s="28">
        <f t="shared" si="116"/>
        <v>404.51</v>
      </c>
      <c r="L702" s="81">
        <f t="shared" si="117"/>
        <v>1.0000096436815389</v>
      </c>
      <c r="M702" s="27">
        <f t="shared" si="118"/>
        <v>404.51</v>
      </c>
      <c r="N702" s="81">
        <f t="shared" si="119"/>
        <v>1.0000096436815389</v>
      </c>
      <c r="O702" s="27">
        <f t="shared" si="120"/>
        <v>0</v>
      </c>
      <c r="P702" s="81" t="e">
        <f t="shared" si="121"/>
        <v>#DIV/0!</v>
      </c>
      <c r="Q702" s="27">
        <f t="shared" si="122"/>
        <v>0</v>
      </c>
      <c r="R702" s="82" t="e">
        <f t="shared" si="123"/>
        <v>#DIV/0!</v>
      </c>
    </row>
    <row r="703" spans="1:18" ht="72" customHeight="1" x14ac:dyDescent="0.25">
      <c r="A703" s="176" t="s">
        <v>972</v>
      </c>
      <c r="B703" s="103" t="s">
        <v>973</v>
      </c>
      <c r="C703" s="119" t="s">
        <v>1858</v>
      </c>
      <c r="D703" s="115" t="s">
        <v>967</v>
      </c>
      <c r="E703" s="198"/>
      <c r="F703" s="170">
        <v>4095.9271296000002</v>
      </c>
      <c r="G703" s="27">
        <v>3698.9271296000002</v>
      </c>
      <c r="H703" s="27">
        <v>397</v>
      </c>
      <c r="I703" s="27">
        <v>0</v>
      </c>
      <c r="J703" s="114"/>
      <c r="K703" s="28">
        <f t="shared" si="116"/>
        <v>4095.93</v>
      </c>
      <c r="L703" s="81">
        <f t="shared" si="117"/>
        <v>1.0000007007937175</v>
      </c>
      <c r="M703" s="27">
        <f t="shared" si="118"/>
        <v>3698.93</v>
      </c>
      <c r="N703" s="81">
        <f t="shared" si="119"/>
        <v>1.000000776008799</v>
      </c>
      <c r="O703" s="27">
        <f t="shared" si="120"/>
        <v>397</v>
      </c>
      <c r="P703" s="81">
        <f t="shared" si="121"/>
        <v>1</v>
      </c>
      <c r="Q703" s="27">
        <f t="shared" si="122"/>
        <v>0</v>
      </c>
      <c r="R703" s="82" t="e">
        <f t="shared" si="123"/>
        <v>#DIV/0!</v>
      </c>
    </row>
    <row r="704" spans="1:18" ht="72" customHeight="1" x14ac:dyDescent="0.25">
      <c r="A704" s="176" t="s">
        <v>974</v>
      </c>
      <c r="B704" s="103" t="s">
        <v>975</v>
      </c>
      <c r="C704" s="119" t="s">
        <v>976</v>
      </c>
      <c r="D704" s="115" t="s">
        <v>967</v>
      </c>
      <c r="E704" s="198"/>
      <c r="F704" s="170">
        <v>4897.5733209599994</v>
      </c>
      <c r="G704" s="27">
        <v>4422.8733209599995</v>
      </c>
      <c r="H704" s="27">
        <v>474.70000000000005</v>
      </c>
      <c r="I704" s="27">
        <v>0</v>
      </c>
      <c r="J704" s="114"/>
      <c r="K704" s="28">
        <f t="shared" si="116"/>
        <v>4897.57</v>
      </c>
      <c r="L704" s="81">
        <f t="shared" si="117"/>
        <v>0.99999932191724716</v>
      </c>
      <c r="M704" s="27">
        <f t="shared" si="118"/>
        <v>4422.87</v>
      </c>
      <c r="N704" s="81">
        <f t="shared" si="119"/>
        <v>0.99999924913969751</v>
      </c>
      <c r="O704" s="27">
        <f t="shared" si="120"/>
        <v>474.7</v>
      </c>
      <c r="P704" s="81">
        <f t="shared" si="121"/>
        <v>0.99999999999999989</v>
      </c>
      <c r="Q704" s="27">
        <f t="shared" si="122"/>
        <v>0</v>
      </c>
      <c r="R704" s="82" t="e">
        <f t="shared" si="123"/>
        <v>#DIV/0!</v>
      </c>
    </row>
    <row r="705" spans="1:18" ht="39" customHeight="1" thickBot="1" x14ac:dyDescent="0.3">
      <c r="A705" s="227" t="s">
        <v>977</v>
      </c>
      <c r="B705" s="228" t="s">
        <v>978</v>
      </c>
      <c r="C705" s="229" t="s">
        <v>1859</v>
      </c>
      <c r="D705" s="230" t="s">
        <v>967</v>
      </c>
      <c r="E705" s="231"/>
      <c r="F705" s="170">
        <v>237.55897856000001</v>
      </c>
      <c r="G705" s="27">
        <v>178.89017856000001</v>
      </c>
      <c r="H705" s="27">
        <v>58.668800000000005</v>
      </c>
      <c r="I705" s="27">
        <v>0</v>
      </c>
      <c r="J705" s="114"/>
      <c r="K705" s="28">
        <f t="shared" si="116"/>
        <v>237.56</v>
      </c>
      <c r="L705" s="81">
        <f t="shared" si="117"/>
        <v>1.000004299732244</v>
      </c>
      <c r="M705" s="27">
        <f t="shared" si="118"/>
        <v>178.89</v>
      </c>
      <c r="N705" s="81">
        <f t="shared" si="119"/>
        <v>0.99999900184570523</v>
      </c>
      <c r="O705" s="27">
        <f t="shared" si="120"/>
        <v>58.67</v>
      </c>
      <c r="P705" s="81">
        <f t="shared" si="121"/>
        <v>1.0000204538016799</v>
      </c>
      <c r="Q705" s="27">
        <f t="shared" si="122"/>
        <v>0</v>
      </c>
      <c r="R705" s="82" t="e">
        <f t="shared" si="123"/>
        <v>#DIV/0!</v>
      </c>
    </row>
    <row r="706" spans="1:18" ht="15.75" x14ac:dyDescent="0.25">
      <c r="A706" s="88"/>
      <c r="B706" s="89"/>
      <c r="C706" s="90"/>
      <c r="D706" s="91"/>
      <c r="E706" s="92"/>
    </row>
    <row r="707" spans="1:18" ht="15.75" x14ac:dyDescent="0.25">
      <c r="A707" s="140"/>
      <c r="B707" s="139" t="s">
        <v>1253</v>
      </c>
      <c r="C707" s="93"/>
      <c r="D707" s="93"/>
      <c r="E707" s="93"/>
    </row>
    <row r="708" spans="1:18" ht="31.5" x14ac:dyDescent="0.25">
      <c r="A708" s="94">
        <v>1</v>
      </c>
      <c r="B708" s="150" t="s">
        <v>1862</v>
      </c>
      <c r="C708" s="93"/>
      <c r="D708" s="93"/>
      <c r="E708" s="93"/>
    </row>
    <row r="709" spans="1:18" ht="34.5" customHeight="1" x14ac:dyDescent="0.25">
      <c r="A709" s="94">
        <v>2</v>
      </c>
      <c r="B709" s="150" t="s">
        <v>1048</v>
      </c>
      <c r="C709" s="93"/>
      <c r="D709" s="93"/>
      <c r="E709" s="93"/>
    </row>
    <row r="710" spans="1:18" ht="37.5" customHeight="1" x14ac:dyDescent="0.25">
      <c r="A710" s="94">
        <v>3</v>
      </c>
      <c r="B710" s="150" t="s">
        <v>1446</v>
      </c>
      <c r="C710" s="93"/>
      <c r="D710" s="93"/>
      <c r="E710" s="93"/>
    </row>
    <row r="711" spans="1:18" ht="39" customHeight="1" x14ac:dyDescent="0.25">
      <c r="A711" s="94">
        <v>4</v>
      </c>
      <c r="B711" s="150" t="s">
        <v>1049</v>
      </c>
      <c r="C711" s="93"/>
      <c r="D711" s="93"/>
      <c r="E711" s="93"/>
    </row>
    <row r="712" spans="1:18" ht="39.75" customHeight="1" x14ac:dyDescent="0.25">
      <c r="A712" s="94">
        <v>5</v>
      </c>
      <c r="B712" s="150" t="s">
        <v>1050</v>
      </c>
      <c r="C712" s="93"/>
      <c r="D712" s="93"/>
      <c r="E712" s="93"/>
    </row>
    <row r="713" spans="1:18" ht="46.5" customHeight="1" x14ac:dyDescent="0.25">
      <c r="A713" s="94">
        <v>7</v>
      </c>
      <c r="B713" s="150" t="s">
        <v>1252</v>
      </c>
      <c r="C713" s="93"/>
      <c r="D713" s="93"/>
      <c r="E713" s="93"/>
    </row>
    <row r="714" spans="1:18" ht="103.5" customHeight="1" x14ac:dyDescent="0.25">
      <c r="A714" s="94">
        <v>8</v>
      </c>
      <c r="B714" s="150" t="s">
        <v>1119</v>
      </c>
      <c r="C714" s="93"/>
      <c r="D714" s="93"/>
      <c r="E714" s="93"/>
    </row>
    <row r="715" spans="1:18" ht="67.5" customHeight="1" x14ac:dyDescent="0.25">
      <c r="A715" s="94">
        <v>9</v>
      </c>
      <c r="B715" s="150" t="s">
        <v>1249</v>
      </c>
      <c r="C715" s="93"/>
      <c r="D715" s="93"/>
      <c r="E715" s="93"/>
    </row>
    <row r="716" spans="1:18" ht="81.95" customHeight="1" x14ac:dyDescent="0.25">
      <c r="A716" s="94">
        <v>10</v>
      </c>
      <c r="B716" s="150" t="s">
        <v>1250</v>
      </c>
      <c r="C716" s="93"/>
      <c r="D716" s="93"/>
      <c r="E716" s="93"/>
    </row>
    <row r="717" spans="1:18" ht="38.1" customHeight="1" x14ac:dyDescent="0.25">
      <c r="A717" s="94">
        <v>11</v>
      </c>
      <c r="B717" s="150" t="s">
        <v>1251</v>
      </c>
      <c r="C717" s="93"/>
      <c r="D717" s="93"/>
      <c r="E717" s="93"/>
    </row>
    <row r="718" spans="1:18" ht="57.75" customHeight="1" x14ac:dyDescent="0.25">
      <c r="A718" s="94">
        <v>12</v>
      </c>
      <c r="B718" s="150" t="s">
        <v>1120</v>
      </c>
      <c r="C718" s="93"/>
      <c r="D718" s="93"/>
      <c r="E718" s="93"/>
    </row>
  </sheetData>
  <sheetProtection formatCells="0" formatColumns="0" formatRows="0" insertColumns="0" insertRows="0" insertHyperlinks="0" deleteColumns="0" deleteRows="0" sort="0" autoFilter="0" pivotTables="0"/>
  <protectedRanges>
    <protectedRange sqref="H3" name="Диапазон1_1"/>
  </protectedRanges>
  <autoFilter ref="A8:R705"/>
  <mergeCells count="5">
    <mergeCell ref="C4:F4"/>
    <mergeCell ref="A2:I2"/>
    <mergeCell ref="F6:I6"/>
    <mergeCell ref="A6:E6"/>
    <mergeCell ref="C5:F5"/>
  </mergeCells>
  <pageMargins left="0.51181102362204722" right="0.11811023622047245" top="0.35433070866141736" bottom="0.15748031496062992" header="0.31496062992125984" footer="0.31496062992125984"/>
  <pageSetup paperSize="9" scale="22" orientation="portrait" horizontalDpi="90" verticalDpi="90" r:id="rId1"/>
  <colBreaks count="1" manualBreakCount="1">
    <brk id="9" max="718"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НМЦ</vt:lpstr>
      <vt:lpstr>НМЦ!Область_печати</vt:lpstr>
    </vt:vector>
  </TitlesOfParts>
  <Company>ПАО "Ростелеком"</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Жемерин Петр Викторович</dc:creator>
  <cp:lastModifiedBy>Белова Кристина Анатольевна</cp:lastModifiedBy>
  <cp:lastPrinted>2026-01-30T02:08:37Z</cp:lastPrinted>
  <dcterms:created xsi:type="dcterms:W3CDTF">2022-06-02T08:54:35Z</dcterms:created>
  <dcterms:modified xsi:type="dcterms:W3CDTF">2026-03-10T09:53:24Z</dcterms:modified>
</cp:coreProperties>
</file>