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ks10fs003.ks.rt.ru\DUZ\ЦК_ЗТИиИТ\ЕБПР 2024-2026\2. Онлайн тендер\1 этап\1. Центр\15428 B2B МСК\1. Оформление\"/>
    </mc:Choice>
  </mc:AlternateContent>
  <bookViews>
    <workbookView xWindow="0" yWindow="0" windowWidth="28800" windowHeight="10200"/>
  </bookViews>
  <sheets>
    <sheet name="НМЦ" sheetId="2" r:id="rId1"/>
  </sheets>
  <definedNames>
    <definedName name="_xlnm._FilterDatabase" localSheetId="0" hidden="1">НМЦ!$A$8:$R$522</definedName>
    <definedName name="_xlnm.Print_Area" localSheetId="0">НМЦ!$A$1:$R$535</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6" i="2" l="1"/>
  <c r="O324" i="2" l="1"/>
  <c r="P324" i="2" s="1"/>
  <c r="O21" i="2"/>
  <c r="P21" i="2" s="1"/>
  <c r="O33" i="2"/>
  <c r="P33" i="2" s="1"/>
  <c r="O39" i="2"/>
  <c r="P39" i="2" s="1"/>
  <c r="O46" i="2"/>
  <c r="P46" i="2" s="1"/>
  <c r="O52" i="2"/>
  <c r="P52" i="2" s="1"/>
  <c r="O59" i="2"/>
  <c r="P59" i="2" s="1"/>
  <c r="O65" i="2"/>
  <c r="P65" i="2" s="1"/>
  <c r="O72" i="2"/>
  <c r="P72" i="2" s="1"/>
  <c r="O78" i="2"/>
  <c r="P78" i="2" s="1"/>
  <c r="O85" i="2"/>
  <c r="P85" i="2" s="1"/>
  <c r="O91" i="2"/>
  <c r="P91" i="2" s="1"/>
  <c r="O98" i="2"/>
  <c r="P98" i="2" s="1"/>
  <c r="O104" i="2"/>
  <c r="P104" i="2" s="1"/>
  <c r="O111" i="2"/>
  <c r="P111" i="2" s="1"/>
  <c r="O117" i="2"/>
  <c r="P117" i="2" s="1"/>
  <c r="O123" i="2"/>
  <c r="P123" i="2" s="1"/>
  <c r="O129" i="2"/>
  <c r="P129" i="2" s="1"/>
  <c r="O136" i="2"/>
  <c r="P136" i="2" s="1"/>
  <c r="O142" i="2"/>
  <c r="P142" i="2" s="1"/>
  <c r="O148" i="2"/>
  <c r="P148" i="2" s="1"/>
  <c r="O155" i="2"/>
  <c r="P155" i="2" s="1"/>
  <c r="O161" i="2"/>
  <c r="P161" i="2" s="1"/>
  <c r="O167" i="2"/>
  <c r="P167" i="2" s="1"/>
  <c r="O173" i="2"/>
  <c r="P173" i="2" s="1"/>
  <c r="O180" i="2"/>
  <c r="P180" i="2" s="1"/>
  <c r="O186" i="2"/>
  <c r="P186" i="2" s="1"/>
  <c r="O194" i="2"/>
  <c r="P194" i="2" s="1"/>
  <c r="O202" i="2"/>
  <c r="P202" i="2" s="1"/>
  <c r="O211" i="2"/>
  <c r="P211" i="2" s="1"/>
  <c r="O218" i="2"/>
  <c r="P218" i="2" s="1"/>
  <c r="O226" i="2"/>
  <c r="P226" i="2" s="1"/>
  <c r="O232" i="2"/>
  <c r="P232" i="2" s="1"/>
  <c r="O238" i="2"/>
  <c r="P238" i="2" s="1"/>
  <c r="O244" i="2"/>
  <c r="P244" i="2" s="1"/>
  <c r="O251" i="2"/>
  <c r="P251" i="2" s="1"/>
  <c r="O257" i="2"/>
  <c r="P257" i="2" s="1"/>
  <c r="O263" i="2"/>
  <c r="P263" i="2" s="1"/>
  <c r="O269" i="2"/>
  <c r="P269" i="2" s="1"/>
  <c r="O276" i="2"/>
  <c r="P276" i="2" s="1"/>
  <c r="O285" i="2"/>
  <c r="P285" i="2" s="1"/>
  <c r="O292" i="2"/>
  <c r="P292" i="2" s="1"/>
  <c r="O301" i="2"/>
  <c r="P301" i="2" s="1"/>
  <c r="O307" i="2"/>
  <c r="P307" i="2" s="1"/>
  <c r="O315" i="2"/>
  <c r="P315" i="2" s="1"/>
  <c r="O321" i="2"/>
  <c r="P321" i="2" s="1"/>
  <c r="O327" i="2"/>
  <c r="P327" i="2" s="1"/>
  <c r="O334" i="2"/>
  <c r="P334" i="2" s="1"/>
  <c r="O340" i="2"/>
  <c r="P340" i="2" s="1"/>
  <c r="O350" i="2"/>
  <c r="P350" i="2" s="1"/>
  <c r="O354" i="2"/>
  <c r="P354" i="2" s="1"/>
  <c r="O360" i="2"/>
  <c r="P360" i="2" s="1"/>
  <c r="O366" i="2"/>
  <c r="P366" i="2" s="1"/>
  <c r="O377" i="2"/>
  <c r="P377" i="2" s="1"/>
  <c r="O384" i="2"/>
  <c r="P384" i="2" s="1"/>
  <c r="O390" i="2"/>
  <c r="P390" i="2" s="1"/>
  <c r="O396" i="2"/>
  <c r="P396" i="2" s="1"/>
  <c r="O404" i="2"/>
  <c r="P404" i="2" s="1"/>
  <c r="O410" i="2"/>
  <c r="P410" i="2" s="1"/>
  <c r="O418" i="2"/>
  <c r="P418" i="2" s="1"/>
  <c r="O427" i="2"/>
  <c r="P427" i="2" s="1"/>
  <c r="O438" i="2"/>
  <c r="P438" i="2" s="1"/>
  <c r="O445" i="2"/>
  <c r="P445" i="2" s="1"/>
  <c r="O452" i="2"/>
  <c r="P452" i="2" s="1"/>
  <c r="O458" i="2"/>
  <c r="P458" i="2" s="1"/>
  <c r="O464" i="2"/>
  <c r="P464" i="2" s="1"/>
  <c r="O471" i="2"/>
  <c r="P471" i="2" s="1"/>
  <c r="M11" i="2"/>
  <c r="N11" i="2" s="1"/>
  <c r="M22" i="2"/>
  <c r="N22" i="2" s="1"/>
  <c r="M34" i="2"/>
  <c r="N34" i="2" s="1"/>
  <c r="M40" i="2"/>
  <c r="N40" i="2" s="1"/>
  <c r="M47" i="2"/>
  <c r="N47" i="2" s="1"/>
  <c r="M53" i="2"/>
  <c r="N53" i="2" s="1"/>
  <c r="M60" i="2"/>
  <c r="N60" i="2" s="1"/>
  <c r="M66" i="2"/>
  <c r="N66" i="2" s="1"/>
  <c r="M73" i="2"/>
  <c r="N73" i="2" s="1"/>
  <c r="M79" i="2"/>
  <c r="N79" i="2" s="1"/>
  <c r="M86" i="2"/>
  <c r="N86" i="2" s="1"/>
  <c r="M92" i="2"/>
  <c r="N92" i="2" s="1"/>
  <c r="M99" i="2"/>
  <c r="N99" i="2" s="1"/>
  <c r="M105" i="2"/>
  <c r="N105" i="2" s="1"/>
  <c r="M112" i="2"/>
  <c r="N112" i="2" s="1"/>
  <c r="M118" i="2"/>
  <c r="N118" i="2" s="1"/>
  <c r="M124" i="2"/>
  <c r="N124" i="2" s="1"/>
  <c r="M130" i="2"/>
  <c r="N130" i="2" s="1"/>
  <c r="M137" i="2"/>
  <c r="N137" i="2" s="1"/>
  <c r="M143" i="2"/>
  <c r="N143" i="2" s="1"/>
  <c r="M149" i="2"/>
  <c r="N149" i="2" s="1"/>
  <c r="M156" i="2"/>
  <c r="N156" i="2" s="1"/>
  <c r="M162" i="2"/>
  <c r="N162" i="2" s="1"/>
  <c r="M168" i="2"/>
  <c r="N168" i="2" s="1"/>
  <c r="M174" i="2"/>
  <c r="N174" i="2" s="1"/>
  <c r="M181" i="2"/>
  <c r="N181" i="2" s="1"/>
  <c r="M187" i="2"/>
  <c r="N187" i="2" s="1"/>
  <c r="M195" i="2"/>
  <c r="N195" i="2" s="1"/>
  <c r="M203" i="2"/>
  <c r="N203" i="2" s="1"/>
  <c r="M212" i="2"/>
  <c r="N212" i="2" s="1"/>
  <c r="M220" i="2"/>
  <c r="N220" i="2" s="1"/>
  <c r="M227" i="2"/>
  <c r="N227" i="2" s="1"/>
  <c r="M233" i="2"/>
  <c r="N233" i="2" s="1"/>
  <c r="M239" i="2"/>
  <c r="N239" i="2" s="1"/>
  <c r="M245" i="2"/>
  <c r="N245" i="2" s="1"/>
  <c r="M252" i="2"/>
  <c r="N252" i="2" s="1"/>
  <c r="M258" i="2"/>
  <c r="N258" i="2" s="1"/>
  <c r="M264" i="2"/>
  <c r="N264" i="2" s="1"/>
  <c r="M270" i="2"/>
  <c r="N270" i="2" s="1"/>
  <c r="M277" i="2"/>
  <c r="N277" i="2" s="1"/>
  <c r="M286" i="2"/>
  <c r="N286" i="2" s="1"/>
  <c r="M293" i="2"/>
  <c r="N293" i="2" s="1"/>
  <c r="M302" i="2"/>
  <c r="N302" i="2" s="1"/>
  <c r="M310" i="2"/>
  <c r="N310" i="2" s="1"/>
  <c r="M322" i="2"/>
  <c r="N322" i="2" s="1"/>
  <c r="M328" i="2"/>
  <c r="N328" i="2" s="1"/>
  <c r="M335" i="2"/>
  <c r="N335" i="2" s="1"/>
  <c r="M341" i="2"/>
  <c r="N341" i="2" s="1"/>
  <c r="M355" i="2"/>
  <c r="N355" i="2" s="1"/>
  <c r="M361" i="2"/>
  <c r="N361" i="2" s="1"/>
  <c r="M367" i="2"/>
  <c r="N367" i="2" s="1"/>
  <c r="M379" i="2"/>
  <c r="N379" i="2" s="1"/>
  <c r="M385" i="2"/>
  <c r="N385" i="2" s="1"/>
  <c r="M391" i="2"/>
  <c r="N391" i="2" s="1"/>
  <c r="M397" i="2"/>
  <c r="N397" i="2" s="1"/>
  <c r="M405" i="2"/>
  <c r="N405" i="2" s="1"/>
  <c r="M413" i="2"/>
  <c r="N413" i="2" s="1"/>
  <c r="M419" i="2"/>
  <c r="N419" i="2" s="1"/>
  <c r="M428" i="2"/>
  <c r="N428" i="2" s="1"/>
  <c r="M439" i="2"/>
  <c r="N439" i="2" s="1"/>
  <c r="M446" i="2"/>
  <c r="N446" i="2" s="1"/>
  <c r="M453" i="2"/>
  <c r="N453" i="2" s="1"/>
  <c r="M459" i="2"/>
  <c r="N459" i="2" s="1"/>
  <c r="M466" i="2"/>
  <c r="N466" i="2" s="1"/>
  <c r="M473" i="2"/>
  <c r="N473" i="2" s="1"/>
  <c r="O11" i="2"/>
  <c r="P11" i="2" s="1"/>
  <c r="O22" i="2"/>
  <c r="P22" i="2" s="1"/>
  <c r="O34" i="2"/>
  <c r="P34" i="2" s="1"/>
  <c r="O40" i="2"/>
  <c r="P40" i="2" s="1"/>
  <c r="O47" i="2"/>
  <c r="P47" i="2" s="1"/>
  <c r="O53" i="2"/>
  <c r="P53" i="2" s="1"/>
  <c r="O60" i="2"/>
  <c r="P60" i="2" s="1"/>
  <c r="O66" i="2"/>
  <c r="P66" i="2" s="1"/>
  <c r="O73" i="2"/>
  <c r="P73" i="2" s="1"/>
  <c r="O79" i="2"/>
  <c r="P79" i="2" s="1"/>
  <c r="O86" i="2"/>
  <c r="P86" i="2" s="1"/>
  <c r="O92" i="2"/>
  <c r="P92" i="2" s="1"/>
  <c r="O99" i="2"/>
  <c r="P99" i="2" s="1"/>
  <c r="O105" i="2"/>
  <c r="P105" i="2" s="1"/>
  <c r="O112" i="2"/>
  <c r="P112" i="2" s="1"/>
  <c r="O118" i="2"/>
  <c r="P118" i="2" s="1"/>
  <c r="O124" i="2"/>
  <c r="P124" i="2" s="1"/>
  <c r="O130" i="2"/>
  <c r="P130" i="2" s="1"/>
  <c r="O137" i="2"/>
  <c r="P137" i="2" s="1"/>
  <c r="O143" i="2"/>
  <c r="P143" i="2" s="1"/>
  <c r="O149" i="2"/>
  <c r="P149" i="2" s="1"/>
  <c r="O156" i="2"/>
  <c r="P156" i="2" s="1"/>
  <c r="O162" i="2"/>
  <c r="P162" i="2" s="1"/>
  <c r="O168" i="2"/>
  <c r="P168" i="2" s="1"/>
  <c r="O174" i="2"/>
  <c r="P174" i="2" s="1"/>
  <c r="O181" i="2"/>
  <c r="P181" i="2" s="1"/>
  <c r="O187" i="2"/>
  <c r="P187" i="2" s="1"/>
  <c r="O195" i="2"/>
  <c r="P195" i="2" s="1"/>
  <c r="O203" i="2"/>
  <c r="P203" i="2" s="1"/>
  <c r="O212" i="2"/>
  <c r="P212" i="2" s="1"/>
  <c r="O220" i="2"/>
  <c r="P220" i="2" s="1"/>
  <c r="O227" i="2"/>
  <c r="P227" i="2" s="1"/>
  <c r="O233" i="2"/>
  <c r="P233" i="2" s="1"/>
  <c r="O239" i="2"/>
  <c r="P239" i="2" s="1"/>
  <c r="O245" i="2"/>
  <c r="P245" i="2" s="1"/>
  <c r="O252" i="2"/>
  <c r="P252" i="2" s="1"/>
  <c r="O258" i="2"/>
  <c r="P258" i="2" s="1"/>
  <c r="O264" i="2"/>
  <c r="P264" i="2" s="1"/>
  <c r="O270" i="2"/>
  <c r="P270" i="2" s="1"/>
  <c r="O277" i="2"/>
  <c r="P277" i="2" s="1"/>
  <c r="O286" i="2"/>
  <c r="P286" i="2" s="1"/>
  <c r="O293" i="2"/>
  <c r="P293" i="2" s="1"/>
  <c r="O302" i="2"/>
  <c r="P302" i="2" s="1"/>
  <c r="O310" i="2"/>
  <c r="P310" i="2" s="1"/>
  <c r="O322" i="2"/>
  <c r="P322" i="2" s="1"/>
  <c r="O328" i="2"/>
  <c r="P328" i="2" s="1"/>
  <c r="O335" i="2"/>
  <c r="P335" i="2" s="1"/>
  <c r="O341" i="2"/>
  <c r="P341" i="2" s="1"/>
  <c r="O355" i="2"/>
  <c r="P355" i="2" s="1"/>
  <c r="O361" i="2"/>
  <c r="P361" i="2" s="1"/>
  <c r="O367" i="2"/>
  <c r="P367" i="2" s="1"/>
  <c r="O379" i="2"/>
  <c r="P379" i="2" s="1"/>
  <c r="O385" i="2"/>
  <c r="P385" i="2" s="1"/>
  <c r="O391" i="2"/>
  <c r="P391" i="2" s="1"/>
  <c r="O397" i="2"/>
  <c r="P397" i="2" s="1"/>
  <c r="O405" i="2"/>
  <c r="P405" i="2" s="1"/>
  <c r="O413" i="2"/>
  <c r="P413" i="2" s="1"/>
  <c r="O419" i="2"/>
  <c r="P419" i="2" s="1"/>
  <c r="O428" i="2"/>
  <c r="P428" i="2" s="1"/>
  <c r="O439" i="2"/>
  <c r="P439" i="2" s="1"/>
  <c r="O446" i="2"/>
  <c r="P446" i="2" s="1"/>
  <c r="O453" i="2"/>
  <c r="P453" i="2" s="1"/>
  <c r="O459" i="2"/>
  <c r="P459" i="2" s="1"/>
  <c r="O466" i="2"/>
  <c r="P466" i="2" s="1"/>
  <c r="O473" i="2"/>
  <c r="P473" i="2" s="1"/>
  <c r="M17" i="2"/>
  <c r="N17" i="2" s="1"/>
  <c r="M23" i="2"/>
  <c r="N23" i="2" s="1"/>
  <c r="M35" i="2"/>
  <c r="N35" i="2" s="1"/>
  <c r="M41" i="2"/>
  <c r="N41" i="2" s="1"/>
  <c r="M48" i="2"/>
  <c r="N48" i="2" s="1"/>
  <c r="M54" i="2"/>
  <c r="N54" i="2" s="1"/>
  <c r="M61" i="2"/>
  <c r="N61" i="2" s="1"/>
  <c r="M67" i="2"/>
  <c r="N67" i="2" s="1"/>
  <c r="M74" i="2"/>
  <c r="N74" i="2" s="1"/>
  <c r="M80" i="2"/>
  <c r="N80" i="2" s="1"/>
  <c r="M87" i="2"/>
  <c r="N87" i="2" s="1"/>
  <c r="M94" i="2"/>
  <c r="N94" i="2" s="1"/>
  <c r="M100" i="2"/>
  <c r="N100" i="2" s="1"/>
  <c r="M106" i="2"/>
  <c r="N106" i="2" s="1"/>
  <c r="M113" i="2"/>
  <c r="N113" i="2" s="1"/>
  <c r="M119" i="2"/>
  <c r="N119" i="2" s="1"/>
  <c r="M125" i="2"/>
  <c r="N125" i="2" s="1"/>
  <c r="M132" i="2"/>
  <c r="N132" i="2" s="1"/>
  <c r="M138" i="2"/>
  <c r="N138" i="2" s="1"/>
  <c r="M144" i="2"/>
  <c r="N144" i="2" s="1"/>
  <c r="M150" i="2"/>
  <c r="N150" i="2" s="1"/>
  <c r="M157" i="2"/>
  <c r="N157" i="2" s="1"/>
  <c r="M163" i="2"/>
  <c r="N163" i="2" s="1"/>
  <c r="M169" i="2"/>
  <c r="N169" i="2" s="1"/>
  <c r="M176" i="2"/>
  <c r="N176" i="2" s="1"/>
  <c r="M182" i="2"/>
  <c r="N182" i="2" s="1"/>
  <c r="M189" i="2"/>
  <c r="N189" i="2" s="1"/>
  <c r="M197" i="2"/>
  <c r="N197" i="2" s="1"/>
  <c r="M204" i="2"/>
  <c r="N204" i="2" s="1"/>
  <c r="M213" i="2"/>
  <c r="N213" i="2" s="1"/>
  <c r="M221" i="2"/>
  <c r="N221" i="2" s="1"/>
  <c r="M228" i="2"/>
  <c r="N228" i="2" s="1"/>
  <c r="M234" i="2"/>
  <c r="N234" i="2" s="1"/>
  <c r="M240" i="2"/>
  <c r="N240" i="2" s="1"/>
  <c r="M247" i="2"/>
  <c r="N247" i="2" s="1"/>
  <c r="M253" i="2"/>
  <c r="N253" i="2" s="1"/>
  <c r="M259" i="2"/>
  <c r="N259" i="2" s="1"/>
  <c r="M265" i="2"/>
  <c r="N265" i="2" s="1"/>
  <c r="M272" i="2"/>
  <c r="N272" i="2" s="1"/>
  <c r="M278" i="2"/>
  <c r="N278" i="2" s="1"/>
  <c r="M287" i="2"/>
  <c r="N287" i="2" s="1"/>
  <c r="M294" i="2"/>
  <c r="N294" i="2" s="1"/>
  <c r="M297" i="2"/>
  <c r="N297" i="2" s="1"/>
  <c r="M303" i="2"/>
  <c r="N303" i="2" s="1"/>
  <c r="M311" i="2"/>
  <c r="N311" i="2" s="1"/>
  <c r="M316" i="2"/>
  <c r="N316" i="2" s="1"/>
  <c r="M323" i="2"/>
  <c r="N323" i="2" s="1"/>
  <c r="M329" i="2"/>
  <c r="N329" i="2" s="1"/>
  <c r="M336" i="2"/>
  <c r="N336" i="2" s="1"/>
  <c r="M342" i="2"/>
  <c r="N342" i="2" s="1"/>
  <c r="M356" i="2"/>
  <c r="N356" i="2" s="1"/>
  <c r="M362" i="2"/>
  <c r="N362" i="2" s="1"/>
  <c r="M368" i="2"/>
  <c r="N368" i="2" s="1"/>
  <c r="M380" i="2"/>
  <c r="N380" i="2" s="1"/>
  <c r="M386" i="2"/>
  <c r="N386" i="2" s="1"/>
  <c r="M392" i="2"/>
  <c r="N392" i="2" s="1"/>
  <c r="M398" i="2"/>
  <c r="N398" i="2" s="1"/>
  <c r="M406" i="2"/>
  <c r="N406" i="2" s="1"/>
  <c r="M414" i="2"/>
  <c r="N414" i="2" s="1"/>
  <c r="M421" i="2"/>
  <c r="N421" i="2" s="1"/>
  <c r="M432" i="2"/>
  <c r="N432" i="2" s="1"/>
  <c r="M441" i="2"/>
  <c r="N441" i="2" s="1"/>
  <c r="M447" i="2"/>
  <c r="N447" i="2" s="1"/>
  <c r="M454" i="2"/>
  <c r="N454" i="2" s="1"/>
  <c r="M460" i="2"/>
  <c r="N460" i="2" s="1"/>
  <c r="M467" i="2"/>
  <c r="N467" i="2" s="1"/>
  <c r="M474" i="2"/>
  <c r="N474" i="2" s="1"/>
  <c r="O17" i="2"/>
  <c r="P17" i="2" s="1"/>
  <c r="O23" i="2"/>
  <c r="P23" i="2" s="1"/>
  <c r="O35" i="2"/>
  <c r="P35" i="2" s="1"/>
  <c r="O41" i="2"/>
  <c r="P41" i="2" s="1"/>
  <c r="O48" i="2"/>
  <c r="P48" i="2" s="1"/>
  <c r="O54" i="2"/>
  <c r="P54" i="2" s="1"/>
  <c r="O61" i="2"/>
  <c r="P61" i="2" s="1"/>
  <c r="O67" i="2"/>
  <c r="P67" i="2" s="1"/>
  <c r="O74" i="2"/>
  <c r="P74" i="2" s="1"/>
  <c r="O80" i="2"/>
  <c r="P80" i="2" s="1"/>
  <c r="O87" i="2"/>
  <c r="P87" i="2" s="1"/>
  <c r="O94" i="2"/>
  <c r="P94" i="2" s="1"/>
  <c r="O100" i="2"/>
  <c r="P100" i="2" s="1"/>
  <c r="O106" i="2"/>
  <c r="P106" i="2" s="1"/>
  <c r="O113" i="2"/>
  <c r="P113" i="2" s="1"/>
  <c r="O119" i="2"/>
  <c r="P119" i="2" s="1"/>
  <c r="O125" i="2"/>
  <c r="P125" i="2" s="1"/>
  <c r="O132" i="2"/>
  <c r="P132" i="2" s="1"/>
  <c r="O138" i="2"/>
  <c r="P138" i="2" s="1"/>
  <c r="O144" i="2"/>
  <c r="P144" i="2" s="1"/>
  <c r="O150" i="2"/>
  <c r="P150" i="2" s="1"/>
  <c r="O157" i="2"/>
  <c r="P157" i="2" s="1"/>
  <c r="O163" i="2"/>
  <c r="P163" i="2" s="1"/>
  <c r="O169" i="2"/>
  <c r="P169" i="2" s="1"/>
  <c r="O176" i="2"/>
  <c r="P176" i="2" s="1"/>
  <c r="O182" i="2"/>
  <c r="P182" i="2" s="1"/>
  <c r="O189" i="2"/>
  <c r="P189" i="2" s="1"/>
  <c r="O197" i="2"/>
  <c r="P197" i="2" s="1"/>
  <c r="O204" i="2"/>
  <c r="P204" i="2" s="1"/>
  <c r="O213" i="2"/>
  <c r="P213" i="2" s="1"/>
  <c r="O221" i="2"/>
  <c r="P221" i="2" s="1"/>
  <c r="O228" i="2"/>
  <c r="P228" i="2" s="1"/>
  <c r="O234" i="2"/>
  <c r="P234" i="2" s="1"/>
  <c r="O240" i="2"/>
  <c r="P240" i="2" s="1"/>
  <c r="O247" i="2"/>
  <c r="P247" i="2" s="1"/>
  <c r="O253" i="2"/>
  <c r="P253" i="2" s="1"/>
  <c r="O259" i="2"/>
  <c r="P259" i="2" s="1"/>
  <c r="O265" i="2"/>
  <c r="P265" i="2" s="1"/>
  <c r="O272" i="2"/>
  <c r="P272" i="2" s="1"/>
  <c r="O278" i="2"/>
  <c r="P278" i="2" s="1"/>
  <c r="O287" i="2"/>
  <c r="P287" i="2" s="1"/>
  <c r="O294" i="2"/>
  <c r="P294" i="2" s="1"/>
  <c r="O297" i="2"/>
  <c r="P297" i="2" s="1"/>
  <c r="O303" i="2"/>
  <c r="P303" i="2" s="1"/>
  <c r="O311" i="2"/>
  <c r="P311" i="2" s="1"/>
  <c r="O316" i="2"/>
  <c r="P316" i="2" s="1"/>
  <c r="O323" i="2"/>
  <c r="P323" i="2" s="1"/>
  <c r="O329" i="2"/>
  <c r="P329" i="2" s="1"/>
  <c r="O336" i="2"/>
  <c r="P336" i="2" s="1"/>
  <c r="O342" i="2"/>
  <c r="P342" i="2" s="1"/>
  <c r="O356" i="2"/>
  <c r="P356" i="2" s="1"/>
  <c r="O362" i="2"/>
  <c r="P362" i="2" s="1"/>
  <c r="O368" i="2"/>
  <c r="P368" i="2" s="1"/>
  <c r="O380" i="2"/>
  <c r="P380" i="2" s="1"/>
  <c r="O386" i="2"/>
  <c r="P386" i="2" s="1"/>
  <c r="O392" i="2"/>
  <c r="P392" i="2" s="1"/>
  <c r="O398" i="2"/>
  <c r="P398" i="2" s="1"/>
  <c r="O406" i="2"/>
  <c r="P406" i="2" s="1"/>
  <c r="O414" i="2"/>
  <c r="P414" i="2" s="1"/>
  <c r="O421" i="2"/>
  <c r="P421" i="2" s="1"/>
  <c r="O432" i="2"/>
  <c r="P432" i="2" s="1"/>
  <c r="O441" i="2"/>
  <c r="P441" i="2" s="1"/>
  <c r="O447" i="2"/>
  <c r="P447" i="2" s="1"/>
  <c r="O454" i="2"/>
  <c r="P454" i="2" s="1"/>
  <c r="O460" i="2"/>
  <c r="P460" i="2" s="1"/>
  <c r="O467" i="2"/>
  <c r="P467" i="2" s="1"/>
  <c r="O474" i="2"/>
  <c r="P474" i="2" s="1"/>
  <c r="M18" i="2"/>
  <c r="N18" i="2" s="1"/>
  <c r="M24" i="2"/>
  <c r="N24" i="2" s="1"/>
  <c r="M36" i="2"/>
  <c r="N36" i="2" s="1"/>
  <c r="M42" i="2"/>
  <c r="N42" i="2" s="1"/>
  <c r="M49" i="2"/>
  <c r="N49" i="2" s="1"/>
  <c r="M55" i="2"/>
  <c r="N55" i="2" s="1"/>
  <c r="M62" i="2"/>
  <c r="N62" i="2" s="1"/>
  <c r="M69" i="2"/>
  <c r="N69" i="2" s="1"/>
  <c r="M75" i="2"/>
  <c r="N75" i="2" s="1"/>
  <c r="M81" i="2"/>
  <c r="N81" i="2" s="1"/>
  <c r="M88" i="2"/>
  <c r="N88" i="2" s="1"/>
  <c r="M95" i="2"/>
  <c r="N95" i="2" s="1"/>
  <c r="M101" i="2"/>
  <c r="N101" i="2" s="1"/>
  <c r="M107" i="2"/>
  <c r="N107" i="2" s="1"/>
  <c r="M114" i="2"/>
  <c r="N114" i="2" s="1"/>
  <c r="M120" i="2"/>
  <c r="N120" i="2" s="1"/>
  <c r="M126" i="2"/>
  <c r="N126" i="2" s="1"/>
  <c r="M133" i="2"/>
  <c r="N133" i="2" s="1"/>
  <c r="M139" i="2"/>
  <c r="N139" i="2" s="1"/>
  <c r="M145" i="2"/>
  <c r="N145" i="2" s="1"/>
  <c r="M151" i="2"/>
  <c r="N151" i="2" s="1"/>
  <c r="M158" i="2"/>
  <c r="N158" i="2" s="1"/>
  <c r="M164" i="2"/>
  <c r="N164" i="2" s="1"/>
  <c r="M170" i="2"/>
  <c r="N170" i="2" s="1"/>
  <c r="M177" i="2"/>
  <c r="N177" i="2" s="1"/>
  <c r="M183" i="2"/>
  <c r="N183" i="2" s="1"/>
  <c r="M190" i="2"/>
  <c r="N190" i="2" s="1"/>
  <c r="M198" i="2"/>
  <c r="N198" i="2" s="1"/>
  <c r="M205" i="2"/>
  <c r="N205" i="2" s="1"/>
  <c r="M214" i="2"/>
  <c r="N214" i="2" s="1"/>
  <c r="M223" i="2"/>
  <c r="N223" i="2" s="1"/>
  <c r="M229" i="2"/>
  <c r="N229" i="2" s="1"/>
  <c r="M235" i="2"/>
  <c r="N235" i="2" s="1"/>
  <c r="M241" i="2"/>
  <c r="N241" i="2" s="1"/>
  <c r="M248" i="2"/>
  <c r="N248" i="2" s="1"/>
  <c r="M254" i="2"/>
  <c r="N254" i="2" s="1"/>
  <c r="M260" i="2"/>
  <c r="N260" i="2" s="1"/>
  <c r="M266" i="2"/>
  <c r="N266" i="2" s="1"/>
  <c r="M273" i="2"/>
  <c r="N273" i="2" s="1"/>
  <c r="M279" i="2"/>
  <c r="N279" i="2" s="1"/>
  <c r="M288" i="2"/>
  <c r="N288" i="2" s="1"/>
  <c r="M295" i="2"/>
  <c r="N295" i="2" s="1"/>
  <c r="M298" i="2"/>
  <c r="N298" i="2" s="1"/>
  <c r="M304" i="2"/>
  <c r="N304" i="2" s="1"/>
  <c r="M312" i="2"/>
  <c r="N312" i="2" s="1"/>
  <c r="M317" i="2"/>
  <c r="N317" i="2" s="1"/>
  <c r="M324" i="2"/>
  <c r="N324" i="2" s="1"/>
  <c r="M330" i="2"/>
  <c r="N330" i="2" s="1"/>
  <c r="M337" i="2"/>
  <c r="N337" i="2" s="1"/>
  <c r="M343" i="2"/>
  <c r="N343" i="2" s="1"/>
  <c r="M347" i="2"/>
  <c r="N347" i="2" s="1"/>
  <c r="M351" i="2"/>
  <c r="N351" i="2" s="1"/>
  <c r="M357" i="2"/>
  <c r="N357" i="2" s="1"/>
  <c r="M363" i="2"/>
  <c r="N363" i="2" s="1"/>
  <c r="M369" i="2"/>
  <c r="N369" i="2" s="1"/>
  <c r="M381" i="2"/>
  <c r="N381" i="2" s="1"/>
  <c r="M387" i="2"/>
  <c r="N387" i="2" s="1"/>
  <c r="M393" i="2"/>
  <c r="N393" i="2" s="1"/>
  <c r="M399" i="2"/>
  <c r="N399" i="2" s="1"/>
  <c r="M407" i="2"/>
  <c r="N407" i="2" s="1"/>
  <c r="M415" i="2"/>
  <c r="N415" i="2" s="1"/>
  <c r="M422" i="2"/>
  <c r="N422" i="2" s="1"/>
  <c r="M433" i="2"/>
  <c r="N433" i="2" s="1"/>
  <c r="M442" i="2"/>
  <c r="N442" i="2" s="1"/>
  <c r="M448" i="2"/>
  <c r="N448" i="2" s="1"/>
  <c r="M455" i="2"/>
  <c r="N455" i="2" s="1"/>
  <c r="M461" i="2"/>
  <c r="N461" i="2" s="1"/>
  <c r="M468" i="2"/>
  <c r="N468" i="2" s="1"/>
  <c r="M475" i="2"/>
  <c r="N475" i="2" s="1"/>
  <c r="O18" i="2"/>
  <c r="P18" i="2" s="1"/>
  <c r="O24" i="2"/>
  <c r="P24" i="2" s="1"/>
  <c r="O36" i="2"/>
  <c r="P36" i="2" s="1"/>
  <c r="O42" i="2"/>
  <c r="P42" i="2" s="1"/>
  <c r="O49" i="2"/>
  <c r="P49" i="2" s="1"/>
  <c r="O55" i="2"/>
  <c r="P55" i="2" s="1"/>
  <c r="O62" i="2"/>
  <c r="P62" i="2" s="1"/>
  <c r="O69" i="2"/>
  <c r="P69" i="2" s="1"/>
  <c r="O75" i="2"/>
  <c r="P75" i="2" s="1"/>
  <c r="O81" i="2"/>
  <c r="P81" i="2" s="1"/>
  <c r="O88" i="2"/>
  <c r="P88" i="2" s="1"/>
  <c r="O95" i="2"/>
  <c r="P95" i="2" s="1"/>
  <c r="O101" i="2"/>
  <c r="P101" i="2" s="1"/>
  <c r="O107" i="2"/>
  <c r="P107" i="2" s="1"/>
  <c r="O114" i="2"/>
  <c r="P114" i="2" s="1"/>
  <c r="O120" i="2"/>
  <c r="P120" i="2" s="1"/>
  <c r="O126" i="2"/>
  <c r="P126" i="2" s="1"/>
  <c r="O133" i="2"/>
  <c r="P133" i="2" s="1"/>
  <c r="O139" i="2"/>
  <c r="P139" i="2" s="1"/>
  <c r="O145" i="2"/>
  <c r="P145" i="2" s="1"/>
  <c r="O151" i="2"/>
  <c r="P151" i="2" s="1"/>
  <c r="O158" i="2"/>
  <c r="P158" i="2" s="1"/>
  <c r="O164" i="2"/>
  <c r="P164" i="2" s="1"/>
  <c r="O170" i="2"/>
  <c r="P170" i="2" s="1"/>
  <c r="O177" i="2"/>
  <c r="P177" i="2" s="1"/>
  <c r="O183" i="2"/>
  <c r="P183" i="2" s="1"/>
  <c r="O190" i="2"/>
  <c r="P190" i="2" s="1"/>
  <c r="O198" i="2"/>
  <c r="P198" i="2" s="1"/>
  <c r="O205" i="2"/>
  <c r="P205" i="2" s="1"/>
  <c r="O214" i="2"/>
  <c r="P214" i="2" s="1"/>
  <c r="O223" i="2"/>
  <c r="P223" i="2" s="1"/>
  <c r="O229" i="2"/>
  <c r="P229" i="2" s="1"/>
  <c r="O235" i="2"/>
  <c r="P235" i="2" s="1"/>
  <c r="O241" i="2"/>
  <c r="P241" i="2" s="1"/>
  <c r="O248" i="2"/>
  <c r="P248" i="2" s="1"/>
  <c r="O254" i="2"/>
  <c r="P254" i="2" s="1"/>
  <c r="O260" i="2"/>
  <c r="P260" i="2" s="1"/>
  <c r="O266" i="2"/>
  <c r="P266" i="2" s="1"/>
  <c r="O273" i="2"/>
  <c r="P273" i="2" s="1"/>
  <c r="O279" i="2"/>
  <c r="P279" i="2" s="1"/>
  <c r="O288" i="2"/>
  <c r="P288" i="2" s="1"/>
  <c r="O295" i="2"/>
  <c r="P295" i="2" s="1"/>
  <c r="O298" i="2"/>
  <c r="P298" i="2" s="1"/>
  <c r="O304" i="2"/>
  <c r="P304" i="2" s="1"/>
  <c r="O312" i="2"/>
  <c r="P312" i="2" s="1"/>
  <c r="O317" i="2"/>
  <c r="P317" i="2" s="1"/>
  <c r="O330" i="2"/>
  <c r="P330" i="2" s="1"/>
  <c r="O337" i="2"/>
  <c r="P337" i="2" s="1"/>
  <c r="O343" i="2"/>
  <c r="P343" i="2" s="1"/>
  <c r="O347" i="2"/>
  <c r="P347" i="2" s="1"/>
  <c r="O351" i="2"/>
  <c r="P351" i="2" s="1"/>
  <c r="O357" i="2"/>
  <c r="P357" i="2" s="1"/>
  <c r="O363" i="2"/>
  <c r="P363" i="2" s="1"/>
  <c r="O369" i="2"/>
  <c r="P369" i="2" s="1"/>
  <c r="O381" i="2"/>
  <c r="P381" i="2" s="1"/>
  <c r="O387" i="2"/>
  <c r="P387" i="2" s="1"/>
  <c r="O393" i="2"/>
  <c r="P393" i="2" s="1"/>
  <c r="O399" i="2"/>
  <c r="P399" i="2" s="1"/>
  <c r="O407" i="2"/>
  <c r="P407" i="2" s="1"/>
  <c r="O415" i="2"/>
  <c r="P415" i="2" s="1"/>
  <c r="O422" i="2"/>
  <c r="P422" i="2" s="1"/>
  <c r="O433" i="2"/>
  <c r="P433" i="2" s="1"/>
  <c r="O442" i="2"/>
  <c r="P442" i="2" s="1"/>
  <c r="O448" i="2"/>
  <c r="P448" i="2" s="1"/>
  <c r="O455" i="2"/>
  <c r="P455" i="2" s="1"/>
  <c r="O461" i="2"/>
  <c r="P461" i="2" s="1"/>
  <c r="O468" i="2"/>
  <c r="P468" i="2" s="1"/>
  <c r="O475" i="2"/>
  <c r="P475" i="2" s="1"/>
  <c r="M19" i="2"/>
  <c r="N19" i="2" s="1"/>
  <c r="M28" i="2"/>
  <c r="N28" i="2" s="1"/>
  <c r="M37" i="2"/>
  <c r="N37" i="2" s="1"/>
  <c r="M43" i="2"/>
  <c r="N43" i="2" s="1"/>
  <c r="M50" i="2"/>
  <c r="N50" i="2" s="1"/>
  <c r="M56" i="2"/>
  <c r="N56" i="2" s="1"/>
  <c r="M63" i="2"/>
  <c r="N63" i="2" s="1"/>
  <c r="M70" i="2"/>
  <c r="N70" i="2" s="1"/>
  <c r="M76" i="2"/>
  <c r="N76" i="2" s="1"/>
  <c r="M82" i="2"/>
  <c r="N82" i="2" s="1"/>
  <c r="M89" i="2"/>
  <c r="N89" i="2" s="1"/>
  <c r="M96" i="2"/>
  <c r="N96" i="2" s="1"/>
  <c r="M102" i="2"/>
  <c r="N102" i="2" s="1"/>
  <c r="M108" i="2"/>
  <c r="N108" i="2" s="1"/>
  <c r="M115" i="2"/>
  <c r="N115" i="2" s="1"/>
  <c r="M121" i="2"/>
  <c r="N121" i="2" s="1"/>
  <c r="M127" i="2"/>
  <c r="N127" i="2" s="1"/>
  <c r="M134" i="2"/>
  <c r="N134" i="2" s="1"/>
  <c r="M140" i="2"/>
  <c r="N140" i="2" s="1"/>
  <c r="M146" i="2"/>
  <c r="N146" i="2" s="1"/>
  <c r="M152" i="2"/>
  <c r="N152" i="2" s="1"/>
  <c r="M159" i="2"/>
  <c r="N159" i="2" s="1"/>
  <c r="M165" i="2"/>
  <c r="N165" i="2" s="1"/>
  <c r="M171" i="2"/>
  <c r="N171" i="2" s="1"/>
  <c r="M178" i="2"/>
  <c r="N178" i="2" s="1"/>
  <c r="M184" i="2"/>
  <c r="N184" i="2" s="1"/>
  <c r="M191" i="2"/>
  <c r="N191" i="2" s="1"/>
  <c r="M199" i="2"/>
  <c r="N199" i="2" s="1"/>
  <c r="M209" i="2"/>
  <c r="N209" i="2" s="1"/>
  <c r="M215" i="2"/>
  <c r="N215" i="2" s="1"/>
  <c r="M224" i="2"/>
  <c r="N224" i="2" s="1"/>
  <c r="M230" i="2"/>
  <c r="N230" i="2" s="1"/>
  <c r="M236" i="2"/>
  <c r="N236" i="2" s="1"/>
  <c r="M242" i="2"/>
  <c r="N242" i="2" s="1"/>
  <c r="M249" i="2"/>
  <c r="N249" i="2" s="1"/>
  <c r="M255" i="2"/>
  <c r="N255" i="2" s="1"/>
  <c r="M261" i="2"/>
  <c r="N261" i="2" s="1"/>
  <c r="M267" i="2"/>
  <c r="N267" i="2" s="1"/>
  <c r="M274" i="2"/>
  <c r="N274" i="2" s="1"/>
  <c r="M280" i="2"/>
  <c r="N280" i="2" s="1"/>
  <c r="M289" i="2"/>
  <c r="N289" i="2" s="1"/>
  <c r="M296" i="2"/>
  <c r="N296" i="2" s="1"/>
  <c r="M299" i="2"/>
  <c r="N299" i="2" s="1"/>
  <c r="M305" i="2"/>
  <c r="N305" i="2" s="1"/>
  <c r="M313" i="2"/>
  <c r="N313" i="2" s="1"/>
  <c r="M318" i="2"/>
  <c r="N318" i="2" s="1"/>
  <c r="M325" i="2"/>
  <c r="N325" i="2" s="1"/>
  <c r="M332" i="2"/>
  <c r="N332" i="2" s="1"/>
  <c r="M338" i="2"/>
  <c r="N338" i="2" s="1"/>
  <c r="M344" i="2"/>
  <c r="N344" i="2" s="1"/>
  <c r="M348" i="2"/>
  <c r="N348" i="2" s="1"/>
  <c r="M352" i="2"/>
  <c r="N352" i="2" s="1"/>
  <c r="M358" i="2"/>
  <c r="N358" i="2" s="1"/>
  <c r="M364" i="2"/>
  <c r="N364" i="2" s="1"/>
  <c r="M370" i="2"/>
  <c r="N370" i="2" s="1"/>
  <c r="M382" i="2"/>
  <c r="N382" i="2" s="1"/>
  <c r="M388" i="2"/>
  <c r="N388" i="2" s="1"/>
  <c r="M394" i="2"/>
  <c r="N394" i="2" s="1"/>
  <c r="M400" i="2"/>
  <c r="N400" i="2" s="1"/>
  <c r="M408" i="2"/>
  <c r="N408" i="2" s="1"/>
  <c r="M416" i="2"/>
  <c r="N416" i="2" s="1"/>
  <c r="M425" i="2"/>
  <c r="N425" i="2" s="1"/>
  <c r="M434" i="2"/>
  <c r="N434" i="2" s="1"/>
  <c r="M443" i="2"/>
  <c r="N443" i="2" s="1"/>
  <c r="M449" i="2"/>
  <c r="N449" i="2" s="1"/>
  <c r="M456" i="2"/>
  <c r="N456" i="2" s="1"/>
  <c r="M462" i="2"/>
  <c r="N462" i="2" s="1"/>
  <c r="M469" i="2"/>
  <c r="N469" i="2" s="1"/>
  <c r="M476" i="2"/>
  <c r="N476" i="2" s="1"/>
  <c r="O19" i="2"/>
  <c r="P19" i="2" s="1"/>
  <c r="O28" i="2"/>
  <c r="P28" i="2" s="1"/>
  <c r="O37" i="2"/>
  <c r="P37" i="2" s="1"/>
  <c r="O43" i="2"/>
  <c r="P43" i="2" s="1"/>
  <c r="O50" i="2"/>
  <c r="P50" i="2" s="1"/>
  <c r="O56" i="2"/>
  <c r="P56" i="2" s="1"/>
  <c r="O63" i="2"/>
  <c r="P63" i="2" s="1"/>
  <c r="O70" i="2"/>
  <c r="P70" i="2" s="1"/>
  <c r="O76" i="2"/>
  <c r="P76" i="2" s="1"/>
  <c r="O82" i="2"/>
  <c r="P82" i="2" s="1"/>
  <c r="O89" i="2"/>
  <c r="P89" i="2" s="1"/>
  <c r="O96" i="2"/>
  <c r="P96" i="2" s="1"/>
  <c r="O102" i="2"/>
  <c r="P102" i="2" s="1"/>
  <c r="O108" i="2"/>
  <c r="P108" i="2" s="1"/>
  <c r="O115" i="2"/>
  <c r="P115" i="2" s="1"/>
  <c r="O121" i="2"/>
  <c r="P121" i="2" s="1"/>
  <c r="O127" i="2"/>
  <c r="P127" i="2" s="1"/>
  <c r="O134" i="2"/>
  <c r="P134" i="2" s="1"/>
  <c r="O140" i="2"/>
  <c r="P140" i="2" s="1"/>
  <c r="O146" i="2"/>
  <c r="P146" i="2" s="1"/>
  <c r="O152" i="2"/>
  <c r="P152" i="2" s="1"/>
  <c r="O159" i="2"/>
  <c r="P159" i="2" s="1"/>
  <c r="O165" i="2"/>
  <c r="P165" i="2" s="1"/>
  <c r="O171" i="2"/>
  <c r="P171" i="2" s="1"/>
  <c r="O178" i="2"/>
  <c r="P178" i="2" s="1"/>
  <c r="O184" i="2"/>
  <c r="P184" i="2" s="1"/>
  <c r="O191" i="2"/>
  <c r="P191" i="2" s="1"/>
  <c r="O199" i="2"/>
  <c r="P199" i="2" s="1"/>
  <c r="O209" i="2"/>
  <c r="P209" i="2" s="1"/>
  <c r="O215" i="2"/>
  <c r="P215" i="2" s="1"/>
  <c r="O224" i="2"/>
  <c r="P224" i="2" s="1"/>
  <c r="O230" i="2"/>
  <c r="P230" i="2" s="1"/>
  <c r="O236" i="2"/>
  <c r="P236" i="2" s="1"/>
  <c r="O242" i="2"/>
  <c r="P242" i="2" s="1"/>
  <c r="O249" i="2"/>
  <c r="P249" i="2" s="1"/>
  <c r="O255" i="2"/>
  <c r="P255" i="2" s="1"/>
  <c r="O261" i="2"/>
  <c r="P261" i="2" s="1"/>
  <c r="O267" i="2"/>
  <c r="P267" i="2" s="1"/>
  <c r="O274" i="2"/>
  <c r="P274" i="2" s="1"/>
  <c r="O280" i="2"/>
  <c r="P280" i="2" s="1"/>
  <c r="O289" i="2"/>
  <c r="P289" i="2" s="1"/>
  <c r="O296" i="2"/>
  <c r="P296" i="2" s="1"/>
  <c r="O299" i="2"/>
  <c r="P299" i="2" s="1"/>
  <c r="O305" i="2"/>
  <c r="P305" i="2" s="1"/>
  <c r="O313" i="2"/>
  <c r="P313" i="2" s="1"/>
  <c r="O318" i="2"/>
  <c r="P318" i="2" s="1"/>
  <c r="O325" i="2"/>
  <c r="P325" i="2" s="1"/>
  <c r="O332" i="2"/>
  <c r="P332" i="2" s="1"/>
  <c r="O338" i="2"/>
  <c r="P338" i="2" s="1"/>
  <c r="O344" i="2"/>
  <c r="P344" i="2" s="1"/>
  <c r="O348" i="2"/>
  <c r="P348" i="2" s="1"/>
  <c r="O352" i="2"/>
  <c r="P352" i="2" s="1"/>
  <c r="O358" i="2"/>
  <c r="P358" i="2" s="1"/>
  <c r="O364" i="2"/>
  <c r="P364" i="2" s="1"/>
  <c r="O370" i="2"/>
  <c r="P370" i="2" s="1"/>
  <c r="O382" i="2"/>
  <c r="P382" i="2" s="1"/>
  <c r="O388" i="2"/>
  <c r="P388" i="2" s="1"/>
  <c r="O394" i="2"/>
  <c r="P394" i="2" s="1"/>
  <c r="O400" i="2"/>
  <c r="P400" i="2" s="1"/>
  <c r="O408" i="2"/>
  <c r="P408" i="2" s="1"/>
  <c r="O416" i="2"/>
  <c r="P416" i="2" s="1"/>
  <c r="O425" i="2"/>
  <c r="P425" i="2" s="1"/>
  <c r="O434" i="2"/>
  <c r="P434" i="2" s="1"/>
  <c r="O443" i="2"/>
  <c r="P443" i="2" s="1"/>
  <c r="O449" i="2"/>
  <c r="P449" i="2" s="1"/>
  <c r="O456" i="2"/>
  <c r="P456" i="2" s="1"/>
  <c r="O462" i="2"/>
  <c r="P462" i="2" s="1"/>
  <c r="O469" i="2"/>
  <c r="P469" i="2" s="1"/>
  <c r="O476" i="2"/>
  <c r="P476" i="2" s="1"/>
  <c r="M20" i="2"/>
  <c r="N20" i="2" s="1"/>
  <c r="M31" i="2"/>
  <c r="N31" i="2" s="1"/>
  <c r="M38" i="2"/>
  <c r="N38" i="2" s="1"/>
  <c r="M44" i="2"/>
  <c r="N44" i="2" s="1"/>
  <c r="M51" i="2"/>
  <c r="N51" i="2" s="1"/>
  <c r="M57" i="2"/>
  <c r="N57" i="2" s="1"/>
  <c r="M64" i="2"/>
  <c r="N64" i="2" s="1"/>
  <c r="M71" i="2"/>
  <c r="N71" i="2" s="1"/>
  <c r="M77" i="2"/>
  <c r="N77" i="2" s="1"/>
  <c r="M83" i="2"/>
  <c r="N83" i="2" s="1"/>
  <c r="M90" i="2"/>
  <c r="N90" i="2" s="1"/>
  <c r="M97" i="2"/>
  <c r="N97" i="2" s="1"/>
  <c r="M103" i="2"/>
  <c r="N103" i="2" s="1"/>
  <c r="M110" i="2"/>
  <c r="N110" i="2" s="1"/>
  <c r="M116" i="2"/>
  <c r="N116" i="2" s="1"/>
  <c r="M122" i="2"/>
  <c r="N122" i="2" s="1"/>
  <c r="M128" i="2"/>
  <c r="N128" i="2" s="1"/>
  <c r="M135" i="2"/>
  <c r="N135" i="2" s="1"/>
  <c r="M141" i="2"/>
  <c r="N141" i="2" s="1"/>
  <c r="M147" i="2"/>
  <c r="N147" i="2" s="1"/>
  <c r="M154" i="2"/>
  <c r="N154" i="2" s="1"/>
  <c r="M160" i="2"/>
  <c r="N160" i="2" s="1"/>
  <c r="M166" i="2"/>
  <c r="N166" i="2" s="1"/>
  <c r="M172" i="2"/>
  <c r="N172" i="2" s="1"/>
  <c r="M179" i="2"/>
  <c r="N179" i="2" s="1"/>
  <c r="M185" i="2"/>
  <c r="N185" i="2" s="1"/>
  <c r="M193" i="2"/>
  <c r="N193" i="2" s="1"/>
  <c r="M201" i="2"/>
  <c r="N201" i="2" s="1"/>
  <c r="M210" i="2"/>
  <c r="N210" i="2" s="1"/>
  <c r="M217" i="2"/>
  <c r="N217" i="2" s="1"/>
  <c r="M225" i="2"/>
  <c r="N225" i="2" s="1"/>
  <c r="M231" i="2"/>
  <c r="N231" i="2" s="1"/>
  <c r="M237" i="2"/>
  <c r="N237" i="2" s="1"/>
  <c r="M243" i="2"/>
  <c r="N243" i="2" s="1"/>
  <c r="M250" i="2"/>
  <c r="N250" i="2" s="1"/>
  <c r="M256" i="2"/>
  <c r="N256" i="2" s="1"/>
  <c r="M262" i="2"/>
  <c r="N262" i="2" s="1"/>
  <c r="M268" i="2"/>
  <c r="N268" i="2" s="1"/>
  <c r="M275" i="2"/>
  <c r="N275" i="2" s="1"/>
  <c r="M284" i="2"/>
  <c r="N284" i="2" s="1"/>
  <c r="M291" i="2"/>
  <c r="N291" i="2" s="1"/>
  <c r="M300" i="2"/>
  <c r="N300" i="2" s="1"/>
  <c r="M306" i="2"/>
  <c r="N306" i="2" s="1"/>
  <c r="M314" i="2"/>
  <c r="N314" i="2" s="1"/>
  <c r="M319" i="2"/>
  <c r="N319" i="2" s="1"/>
  <c r="M326" i="2"/>
  <c r="N326" i="2" s="1"/>
  <c r="M333" i="2"/>
  <c r="N333" i="2" s="1"/>
  <c r="M339" i="2"/>
  <c r="N339" i="2" s="1"/>
  <c r="M345" i="2"/>
  <c r="N345" i="2" s="1"/>
  <c r="M349" i="2"/>
  <c r="N349" i="2" s="1"/>
  <c r="M353" i="2"/>
  <c r="N353" i="2" s="1"/>
  <c r="M359" i="2"/>
  <c r="N359" i="2" s="1"/>
  <c r="M365" i="2"/>
  <c r="N365" i="2" s="1"/>
  <c r="M376" i="2"/>
  <c r="N376" i="2" s="1"/>
  <c r="M383" i="2"/>
  <c r="N383" i="2" s="1"/>
  <c r="M389" i="2"/>
  <c r="N389" i="2" s="1"/>
  <c r="M395" i="2"/>
  <c r="N395" i="2" s="1"/>
  <c r="M403" i="2"/>
  <c r="N403" i="2" s="1"/>
  <c r="M409" i="2"/>
  <c r="N409" i="2" s="1"/>
  <c r="M417" i="2"/>
  <c r="N417" i="2" s="1"/>
  <c r="M426" i="2"/>
  <c r="N426" i="2" s="1"/>
  <c r="M435" i="2"/>
  <c r="N435" i="2" s="1"/>
  <c r="M444" i="2"/>
  <c r="N444" i="2" s="1"/>
  <c r="M451" i="2"/>
  <c r="N451" i="2" s="1"/>
  <c r="M457" i="2"/>
  <c r="N457" i="2" s="1"/>
  <c r="M463" i="2"/>
  <c r="N463" i="2" s="1"/>
  <c r="M470" i="2"/>
  <c r="N470" i="2" s="1"/>
  <c r="M477" i="2"/>
  <c r="N477" i="2" s="1"/>
  <c r="O20" i="2"/>
  <c r="P20" i="2" s="1"/>
  <c r="O31" i="2"/>
  <c r="P31" i="2" s="1"/>
  <c r="O38" i="2"/>
  <c r="P38" i="2" s="1"/>
  <c r="O44" i="2"/>
  <c r="P44" i="2" s="1"/>
  <c r="O51" i="2"/>
  <c r="P51" i="2" s="1"/>
  <c r="O57" i="2"/>
  <c r="P57" i="2" s="1"/>
  <c r="O64" i="2"/>
  <c r="P64" i="2" s="1"/>
  <c r="O71" i="2"/>
  <c r="P71" i="2" s="1"/>
  <c r="O77" i="2"/>
  <c r="P77" i="2" s="1"/>
  <c r="O83" i="2"/>
  <c r="P83" i="2" s="1"/>
  <c r="O90" i="2"/>
  <c r="P90" i="2" s="1"/>
  <c r="O97" i="2"/>
  <c r="P97" i="2" s="1"/>
  <c r="O103" i="2"/>
  <c r="P103" i="2" s="1"/>
  <c r="O110" i="2"/>
  <c r="P110" i="2" s="1"/>
  <c r="O116" i="2"/>
  <c r="P116" i="2" s="1"/>
  <c r="O122" i="2"/>
  <c r="P122" i="2" s="1"/>
  <c r="O128" i="2"/>
  <c r="P128" i="2" s="1"/>
  <c r="O135" i="2"/>
  <c r="P135" i="2" s="1"/>
  <c r="O141" i="2"/>
  <c r="P141" i="2" s="1"/>
  <c r="O147" i="2"/>
  <c r="P147" i="2" s="1"/>
  <c r="O154" i="2"/>
  <c r="P154" i="2" s="1"/>
  <c r="O160" i="2"/>
  <c r="P160" i="2" s="1"/>
  <c r="O166" i="2"/>
  <c r="P166" i="2" s="1"/>
  <c r="O172" i="2"/>
  <c r="P172" i="2" s="1"/>
  <c r="O179" i="2"/>
  <c r="P179" i="2" s="1"/>
  <c r="O185" i="2"/>
  <c r="P185" i="2" s="1"/>
  <c r="O193" i="2"/>
  <c r="P193" i="2" s="1"/>
  <c r="O201" i="2"/>
  <c r="P201" i="2" s="1"/>
  <c r="O210" i="2"/>
  <c r="P210" i="2" s="1"/>
  <c r="O217" i="2"/>
  <c r="P217" i="2" s="1"/>
  <c r="O225" i="2"/>
  <c r="P225" i="2" s="1"/>
  <c r="O231" i="2"/>
  <c r="P231" i="2" s="1"/>
  <c r="O237" i="2"/>
  <c r="P237" i="2" s="1"/>
  <c r="O243" i="2"/>
  <c r="P243" i="2" s="1"/>
  <c r="O250" i="2"/>
  <c r="P250" i="2" s="1"/>
  <c r="O256" i="2"/>
  <c r="P256" i="2" s="1"/>
  <c r="O262" i="2"/>
  <c r="P262" i="2" s="1"/>
  <c r="O268" i="2"/>
  <c r="P268" i="2" s="1"/>
  <c r="O275" i="2"/>
  <c r="P275" i="2" s="1"/>
  <c r="O284" i="2"/>
  <c r="P284" i="2" s="1"/>
  <c r="O291" i="2"/>
  <c r="P291" i="2" s="1"/>
  <c r="O300" i="2"/>
  <c r="P300" i="2" s="1"/>
  <c r="O306" i="2"/>
  <c r="P306" i="2" s="1"/>
  <c r="O314" i="2"/>
  <c r="P314" i="2" s="1"/>
  <c r="O319" i="2"/>
  <c r="P319" i="2" s="1"/>
  <c r="O326" i="2"/>
  <c r="P326" i="2" s="1"/>
  <c r="O333" i="2"/>
  <c r="P333" i="2" s="1"/>
  <c r="O339" i="2"/>
  <c r="P339" i="2" s="1"/>
  <c r="O345" i="2"/>
  <c r="P345" i="2" s="1"/>
  <c r="O349" i="2"/>
  <c r="P349" i="2" s="1"/>
  <c r="O353" i="2"/>
  <c r="P353" i="2" s="1"/>
  <c r="O359" i="2"/>
  <c r="P359" i="2" s="1"/>
  <c r="O365" i="2"/>
  <c r="P365" i="2" s="1"/>
  <c r="O376" i="2"/>
  <c r="P376" i="2" s="1"/>
  <c r="O383" i="2"/>
  <c r="P383" i="2" s="1"/>
  <c r="O389" i="2"/>
  <c r="P389" i="2" s="1"/>
  <c r="O395" i="2"/>
  <c r="P395" i="2" s="1"/>
  <c r="O403" i="2"/>
  <c r="P403" i="2" s="1"/>
  <c r="O409" i="2"/>
  <c r="P409" i="2" s="1"/>
  <c r="O417" i="2"/>
  <c r="P417" i="2" s="1"/>
  <c r="O426" i="2"/>
  <c r="P426" i="2" s="1"/>
  <c r="O435" i="2"/>
  <c r="P435" i="2" s="1"/>
  <c r="O444" i="2"/>
  <c r="P444" i="2" s="1"/>
  <c r="O451" i="2"/>
  <c r="P451" i="2" s="1"/>
  <c r="O457" i="2"/>
  <c r="P457" i="2" s="1"/>
  <c r="O463" i="2"/>
  <c r="P463" i="2" s="1"/>
  <c r="O470" i="2"/>
  <c r="P470" i="2" s="1"/>
  <c r="O477" i="2"/>
  <c r="P477" i="2" s="1"/>
  <c r="M21" i="2"/>
  <c r="N21" i="2" s="1"/>
  <c r="M104" i="2"/>
  <c r="N104" i="2" s="1"/>
  <c r="M180" i="2"/>
  <c r="N180" i="2" s="1"/>
  <c r="M263" i="2"/>
  <c r="N263" i="2" s="1"/>
  <c r="M390" i="2"/>
  <c r="N390" i="2" s="1"/>
  <c r="M478" i="2"/>
  <c r="N478" i="2" s="1"/>
  <c r="M484" i="2"/>
  <c r="N484" i="2" s="1"/>
  <c r="M491" i="2"/>
  <c r="N491" i="2" s="1"/>
  <c r="M499" i="2"/>
  <c r="N499" i="2" s="1"/>
  <c r="M505" i="2"/>
  <c r="N505" i="2" s="1"/>
  <c r="M511" i="2"/>
  <c r="N511" i="2" s="1"/>
  <c r="M520" i="2"/>
  <c r="N520" i="2" s="1"/>
  <c r="M33" i="2"/>
  <c r="N33" i="2" s="1"/>
  <c r="M186" i="2"/>
  <c r="N186" i="2" s="1"/>
  <c r="M269" i="2"/>
  <c r="N269" i="2" s="1"/>
  <c r="M321" i="2"/>
  <c r="N321" i="2" s="1"/>
  <c r="M396" i="2"/>
  <c r="N396" i="2" s="1"/>
  <c r="M111" i="2"/>
  <c r="N111" i="2" s="1"/>
  <c r="O484" i="2"/>
  <c r="P484" i="2" s="1"/>
  <c r="M39" i="2"/>
  <c r="N39" i="2" s="1"/>
  <c r="M117" i="2"/>
  <c r="N117" i="2" s="1"/>
  <c r="M194" i="2"/>
  <c r="N194" i="2" s="1"/>
  <c r="M276" i="2"/>
  <c r="N276" i="2" s="1"/>
  <c r="M327" i="2"/>
  <c r="N327" i="2" s="1"/>
  <c r="M404" i="2"/>
  <c r="N404" i="2" s="1"/>
  <c r="M479" i="2"/>
  <c r="N479" i="2" s="1"/>
  <c r="M485" i="2"/>
  <c r="N485" i="2" s="1"/>
  <c r="M492" i="2"/>
  <c r="N492" i="2" s="1"/>
  <c r="M500" i="2"/>
  <c r="N500" i="2" s="1"/>
  <c r="M506" i="2"/>
  <c r="N506" i="2" s="1"/>
  <c r="M515" i="2"/>
  <c r="N515" i="2" s="1"/>
  <c r="M521" i="2"/>
  <c r="N521" i="2" s="1"/>
  <c r="M148" i="2"/>
  <c r="N148" i="2" s="1"/>
  <c r="O494" i="2"/>
  <c r="P494" i="2" s="1"/>
  <c r="O519" i="2"/>
  <c r="P519" i="2" s="1"/>
  <c r="M46" i="2"/>
  <c r="N46" i="2" s="1"/>
  <c r="M123" i="2"/>
  <c r="N123" i="2" s="1"/>
  <c r="M202" i="2"/>
  <c r="N202" i="2" s="1"/>
  <c r="M285" i="2"/>
  <c r="N285" i="2" s="1"/>
  <c r="M410" i="2"/>
  <c r="N410" i="2" s="1"/>
  <c r="O479" i="2"/>
  <c r="P479" i="2" s="1"/>
  <c r="O485" i="2"/>
  <c r="P485" i="2" s="1"/>
  <c r="O492" i="2"/>
  <c r="P492" i="2" s="1"/>
  <c r="O500" i="2"/>
  <c r="P500" i="2" s="1"/>
  <c r="O506" i="2"/>
  <c r="P506" i="2" s="1"/>
  <c r="O515" i="2"/>
  <c r="P515" i="2" s="1"/>
  <c r="O521" i="2"/>
  <c r="P521" i="2" s="1"/>
  <c r="M232" i="2"/>
  <c r="N232" i="2" s="1"/>
  <c r="O488" i="2"/>
  <c r="P488" i="2" s="1"/>
  <c r="O490" i="2"/>
  <c r="P490" i="2" s="1"/>
  <c r="O491" i="2"/>
  <c r="P491" i="2" s="1"/>
  <c r="M52" i="2"/>
  <c r="N52" i="2" s="1"/>
  <c r="M129" i="2"/>
  <c r="N129" i="2" s="1"/>
  <c r="M211" i="2"/>
  <c r="N211" i="2" s="1"/>
  <c r="M418" i="2"/>
  <c r="N418" i="2" s="1"/>
  <c r="M480" i="2"/>
  <c r="N480" i="2" s="1"/>
  <c r="M486" i="2"/>
  <c r="N486" i="2" s="1"/>
  <c r="M493" i="2"/>
  <c r="N493" i="2" s="1"/>
  <c r="M501" i="2"/>
  <c r="N501" i="2" s="1"/>
  <c r="M507" i="2"/>
  <c r="N507" i="2" s="1"/>
  <c r="M516" i="2"/>
  <c r="N516" i="2" s="1"/>
  <c r="M522" i="2"/>
  <c r="N522" i="2" s="1"/>
  <c r="O508" i="2"/>
  <c r="P508" i="2" s="1"/>
  <c r="O478" i="2"/>
  <c r="P478" i="2" s="1"/>
  <c r="M59" i="2"/>
  <c r="N59" i="2" s="1"/>
  <c r="M136" i="2"/>
  <c r="N136" i="2" s="1"/>
  <c r="M218" i="2"/>
  <c r="N218" i="2" s="1"/>
  <c r="M292" i="2"/>
  <c r="N292" i="2" s="1"/>
  <c r="M334" i="2"/>
  <c r="N334" i="2" s="1"/>
  <c r="M427" i="2"/>
  <c r="N427" i="2" s="1"/>
  <c r="O480" i="2"/>
  <c r="P480" i="2" s="1"/>
  <c r="O486" i="2"/>
  <c r="P486" i="2" s="1"/>
  <c r="O493" i="2"/>
  <c r="P493" i="2" s="1"/>
  <c r="O501" i="2"/>
  <c r="P501" i="2" s="1"/>
  <c r="O507" i="2"/>
  <c r="P507" i="2" s="1"/>
  <c r="O516" i="2"/>
  <c r="P516" i="2" s="1"/>
  <c r="O522" i="2"/>
  <c r="P522" i="2" s="1"/>
  <c r="M354" i="2"/>
  <c r="N354" i="2" s="1"/>
  <c r="O502" i="2"/>
  <c r="P502" i="2" s="1"/>
  <c r="M384" i="2"/>
  <c r="N384" i="2" s="1"/>
  <c r="O504" i="2"/>
  <c r="P504" i="2" s="1"/>
  <c r="O499" i="2"/>
  <c r="P499" i="2" s="1"/>
  <c r="M65" i="2"/>
  <c r="N65" i="2" s="1"/>
  <c r="M142" i="2"/>
  <c r="N142" i="2" s="1"/>
  <c r="M226" i="2"/>
  <c r="N226" i="2" s="1"/>
  <c r="M340" i="2"/>
  <c r="N340" i="2" s="1"/>
  <c r="M438" i="2"/>
  <c r="N438" i="2" s="1"/>
  <c r="M481" i="2"/>
  <c r="N481" i="2" s="1"/>
  <c r="M488" i="2"/>
  <c r="N488" i="2" s="1"/>
  <c r="M494" i="2"/>
  <c r="N494" i="2" s="1"/>
  <c r="M502" i="2"/>
  <c r="N502" i="2" s="1"/>
  <c r="M508" i="2"/>
  <c r="N508" i="2" s="1"/>
  <c r="M517" i="2"/>
  <c r="N517" i="2" s="1"/>
  <c r="M72" i="2"/>
  <c r="N72" i="2" s="1"/>
  <c r="O481" i="2"/>
  <c r="P481" i="2" s="1"/>
  <c r="O517" i="2"/>
  <c r="P517" i="2" s="1"/>
  <c r="O510" i="2"/>
  <c r="P510" i="2" s="1"/>
  <c r="O505" i="2"/>
  <c r="P505" i="2" s="1"/>
  <c r="M445" i="2"/>
  <c r="N445" i="2" s="1"/>
  <c r="M78" i="2"/>
  <c r="N78" i="2" s="1"/>
  <c r="M155" i="2"/>
  <c r="N155" i="2" s="1"/>
  <c r="M238" i="2"/>
  <c r="N238" i="2" s="1"/>
  <c r="M360" i="2"/>
  <c r="N360" i="2" s="1"/>
  <c r="M452" i="2"/>
  <c r="N452" i="2" s="1"/>
  <c r="M482" i="2"/>
  <c r="N482" i="2" s="1"/>
  <c r="M489" i="2"/>
  <c r="N489" i="2" s="1"/>
  <c r="M496" i="2"/>
  <c r="N496" i="2" s="1"/>
  <c r="M503" i="2"/>
  <c r="N503" i="2" s="1"/>
  <c r="M509" i="2"/>
  <c r="N509" i="2" s="1"/>
  <c r="M518" i="2"/>
  <c r="N518" i="2" s="1"/>
  <c r="M510" i="2"/>
  <c r="N510" i="2" s="1"/>
  <c r="M173" i="2"/>
  <c r="N173" i="2" s="1"/>
  <c r="M350" i="2"/>
  <c r="N350" i="2" s="1"/>
  <c r="O497" i="2"/>
  <c r="P497" i="2" s="1"/>
  <c r="M85" i="2"/>
  <c r="N85" i="2" s="1"/>
  <c r="M161" i="2"/>
  <c r="N161" i="2" s="1"/>
  <c r="M244" i="2"/>
  <c r="N244" i="2" s="1"/>
  <c r="M301" i="2"/>
  <c r="N301" i="2" s="1"/>
  <c r="M366" i="2"/>
  <c r="N366" i="2" s="1"/>
  <c r="M458" i="2"/>
  <c r="N458" i="2" s="1"/>
  <c r="O482" i="2"/>
  <c r="P482" i="2" s="1"/>
  <c r="O489" i="2"/>
  <c r="P489" i="2" s="1"/>
  <c r="O496" i="2"/>
  <c r="P496" i="2" s="1"/>
  <c r="O503" i="2"/>
  <c r="P503" i="2" s="1"/>
  <c r="O509" i="2"/>
  <c r="P509" i="2" s="1"/>
  <c r="O518" i="2"/>
  <c r="P518" i="2" s="1"/>
  <c r="M98" i="2"/>
  <c r="N98" i="2" s="1"/>
  <c r="M315" i="2"/>
  <c r="N315" i="2" s="1"/>
  <c r="O483" i="2"/>
  <c r="P483" i="2" s="1"/>
  <c r="O511" i="2"/>
  <c r="P511" i="2" s="1"/>
  <c r="M91" i="2"/>
  <c r="N91" i="2" s="1"/>
  <c r="M167" i="2"/>
  <c r="N167" i="2" s="1"/>
  <c r="M251" i="2"/>
  <c r="N251" i="2" s="1"/>
  <c r="M307" i="2"/>
  <c r="N307" i="2" s="1"/>
  <c r="M377" i="2"/>
  <c r="N377" i="2" s="1"/>
  <c r="M464" i="2"/>
  <c r="N464" i="2" s="1"/>
  <c r="M483" i="2"/>
  <c r="N483" i="2" s="1"/>
  <c r="M490" i="2"/>
  <c r="N490" i="2" s="1"/>
  <c r="M497" i="2"/>
  <c r="N497" i="2" s="1"/>
  <c r="M504" i="2"/>
  <c r="N504" i="2" s="1"/>
  <c r="M519" i="2"/>
  <c r="N519" i="2" s="1"/>
  <c r="M257" i="2"/>
  <c r="N257" i="2" s="1"/>
  <c r="M471" i="2"/>
  <c r="N471" i="2" s="1"/>
  <c r="O520" i="2"/>
  <c r="P520" i="2" s="1"/>
  <c r="Q6" i="2"/>
  <c r="Q17" i="2" l="1"/>
  <c r="Q21" i="2"/>
  <c r="Q28" i="2"/>
  <c r="Q35" i="2"/>
  <c r="Q39" i="2"/>
  <c r="Q43" i="2"/>
  <c r="Q48" i="2"/>
  <c r="Q52" i="2"/>
  <c r="Q56" i="2"/>
  <c r="Q61" i="2"/>
  <c r="Q65" i="2"/>
  <c r="Q70" i="2"/>
  <c r="Q74" i="2"/>
  <c r="Q297" i="2"/>
  <c r="Q301" i="2"/>
  <c r="Q305" i="2"/>
  <c r="Q311" i="2"/>
  <c r="Q315" i="2"/>
  <c r="Q316" i="2"/>
  <c r="Q321" i="2"/>
  <c r="Q325" i="2"/>
  <c r="Q329" i="2"/>
  <c r="Q334" i="2"/>
  <c r="Q338" i="2"/>
  <c r="Q342" i="2"/>
  <c r="Q357" i="2"/>
  <c r="Q361" i="2"/>
  <c r="Q390" i="2"/>
  <c r="Q394" i="2"/>
  <c r="Q398" i="2"/>
  <c r="Q404" i="2"/>
  <c r="Q408" i="2"/>
  <c r="Q414" i="2"/>
  <c r="Q418" i="2"/>
  <c r="Q425" i="2"/>
  <c r="Q432" i="2"/>
  <c r="Q438" i="2"/>
  <c r="Q443" i="2"/>
  <c r="Q447" i="2"/>
  <c r="Q452" i="2"/>
  <c r="Q456" i="2"/>
  <c r="Q460" i="2"/>
  <c r="Q464" i="2"/>
  <c r="Q469" i="2"/>
  <c r="Q474" i="2"/>
  <c r="Q478" i="2"/>
  <c r="Q482" i="2"/>
  <c r="Q486" i="2"/>
  <c r="Q491" i="2"/>
  <c r="Q496" i="2"/>
  <c r="Q501" i="2"/>
  <c r="Q505" i="2"/>
  <c r="Q516" i="2"/>
  <c r="Q397" i="2"/>
  <c r="Q442" i="2"/>
  <c r="Q477" i="2"/>
  <c r="Q508" i="2"/>
  <c r="Q232" i="2"/>
  <c r="Q265" i="2"/>
  <c r="Q78" i="2"/>
  <c r="Q82" i="2"/>
  <c r="Q87" i="2"/>
  <c r="Q91" i="2"/>
  <c r="Q96" i="2"/>
  <c r="Q100" i="2"/>
  <c r="Q104" i="2"/>
  <c r="Q108" i="2"/>
  <c r="Q113" i="2"/>
  <c r="Q117" i="2"/>
  <c r="Q121" i="2"/>
  <c r="Q125" i="2"/>
  <c r="Q129" i="2"/>
  <c r="Q134" i="2"/>
  <c r="Q138" i="2"/>
  <c r="Q142" i="2"/>
  <c r="Q146" i="2"/>
  <c r="Q150" i="2"/>
  <c r="Q155" i="2"/>
  <c r="Q159" i="2"/>
  <c r="Q163" i="2"/>
  <c r="Q167" i="2"/>
  <c r="Q171" i="2"/>
  <c r="Q176" i="2"/>
  <c r="Q180" i="2"/>
  <c r="Q184" i="2"/>
  <c r="Q189" i="2"/>
  <c r="Q194" i="2"/>
  <c r="Q199" i="2"/>
  <c r="Q204" i="2"/>
  <c r="Q211" i="2"/>
  <c r="Q215" i="2"/>
  <c r="Q221" i="2"/>
  <c r="Q226" i="2"/>
  <c r="Q229" i="2"/>
  <c r="Q350" i="2"/>
  <c r="Q365" i="2"/>
  <c r="Q509" i="2"/>
  <c r="Q520" i="2"/>
  <c r="Q510" i="2"/>
  <c r="Q521" i="2"/>
  <c r="Q314" i="2"/>
  <c r="Q407" i="2"/>
  <c r="Q473" i="2"/>
  <c r="Q233" i="2"/>
  <c r="Q237" i="2"/>
  <c r="Q241" i="2"/>
  <c r="Q245" i="2"/>
  <c r="Q250" i="2"/>
  <c r="Q254" i="2"/>
  <c r="Q258" i="2"/>
  <c r="Q262" i="2"/>
  <c r="Q266" i="2"/>
  <c r="Q270" i="2"/>
  <c r="Q275" i="2"/>
  <c r="Q279" i="2"/>
  <c r="Q286" i="2"/>
  <c r="Q293" i="2"/>
  <c r="Q354" i="2"/>
  <c r="Q369" i="2"/>
  <c r="Q379" i="2"/>
  <c r="Q383" i="2"/>
  <c r="Q387" i="2"/>
  <c r="Q517" i="2"/>
  <c r="Q446" i="2"/>
  <c r="Q500" i="2"/>
  <c r="Q257" i="2"/>
  <c r="Q368" i="2"/>
  <c r="Q18" i="2"/>
  <c r="Q22" i="2"/>
  <c r="Q31" i="2"/>
  <c r="Q36" i="2"/>
  <c r="Q40" i="2"/>
  <c r="Q44" i="2"/>
  <c r="Q49" i="2"/>
  <c r="Q53" i="2"/>
  <c r="Q57" i="2"/>
  <c r="Q62" i="2"/>
  <c r="Q66" i="2"/>
  <c r="Q71" i="2"/>
  <c r="Q75" i="2"/>
  <c r="Q298" i="2"/>
  <c r="Q302" i="2"/>
  <c r="Q306" i="2"/>
  <c r="Q312" i="2"/>
  <c r="Q317" i="2"/>
  <c r="Q322" i="2"/>
  <c r="Q326" i="2"/>
  <c r="Q330" i="2"/>
  <c r="Q335" i="2"/>
  <c r="Q339" i="2"/>
  <c r="Q343" i="2"/>
  <c r="Q358" i="2"/>
  <c r="Q362" i="2"/>
  <c r="Q391" i="2"/>
  <c r="Q395" i="2"/>
  <c r="Q399" i="2"/>
  <c r="Q405" i="2"/>
  <c r="Q409" i="2"/>
  <c r="Q415" i="2"/>
  <c r="Q419" i="2"/>
  <c r="Q426" i="2"/>
  <c r="Q433" i="2"/>
  <c r="Q439" i="2"/>
  <c r="Q444" i="2"/>
  <c r="Q448" i="2"/>
  <c r="Q453" i="2"/>
  <c r="Q457" i="2"/>
  <c r="Q461" i="2"/>
  <c r="Q466" i="2"/>
  <c r="Q470" i="2"/>
  <c r="Q475" i="2"/>
  <c r="Q479" i="2"/>
  <c r="Q483" i="2"/>
  <c r="Q488" i="2"/>
  <c r="Q492" i="2"/>
  <c r="Q497" i="2"/>
  <c r="Q502" i="2"/>
  <c r="Q506" i="2"/>
  <c r="Q366" i="2"/>
  <c r="Q422" i="2"/>
  <c r="Q463" i="2"/>
  <c r="Q494" i="2"/>
  <c r="Q292" i="2"/>
  <c r="Q386" i="2"/>
  <c r="Q79" i="2"/>
  <c r="Q83" i="2"/>
  <c r="Q88" i="2"/>
  <c r="Q92" i="2"/>
  <c r="Q97" i="2"/>
  <c r="Q101" i="2"/>
  <c r="Q105" i="2"/>
  <c r="Q110" i="2"/>
  <c r="Q114" i="2"/>
  <c r="Q118" i="2"/>
  <c r="Q122" i="2"/>
  <c r="Q126" i="2"/>
  <c r="Q130" i="2"/>
  <c r="Q135" i="2"/>
  <c r="Q139" i="2"/>
  <c r="Q143" i="2"/>
  <c r="Q147" i="2"/>
  <c r="Q151" i="2"/>
  <c r="Q156" i="2"/>
  <c r="Q160" i="2"/>
  <c r="Q164" i="2"/>
  <c r="Q168" i="2"/>
  <c r="Q172" i="2"/>
  <c r="Q177" i="2"/>
  <c r="Q181" i="2"/>
  <c r="Q185" i="2"/>
  <c r="Q190" i="2"/>
  <c r="Q195" i="2"/>
  <c r="Q201" i="2"/>
  <c r="Q205" i="2"/>
  <c r="Q212" i="2"/>
  <c r="Q217" i="2"/>
  <c r="Q223" i="2"/>
  <c r="Q230" i="2"/>
  <c r="Q347" i="2"/>
  <c r="Q300" i="2"/>
  <c r="Q345" i="2"/>
  <c r="Q417" i="2"/>
  <c r="Q451" i="2"/>
  <c r="Q481" i="2"/>
  <c r="Q253" i="2"/>
  <c r="Q278" i="2"/>
  <c r="Q234" i="2"/>
  <c r="Q238" i="2"/>
  <c r="Q242" i="2"/>
  <c r="Q247" i="2"/>
  <c r="Q251" i="2"/>
  <c r="Q255" i="2"/>
  <c r="Q259" i="2"/>
  <c r="Q263" i="2"/>
  <c r="Q267" i="2"/>
  <c r="Q272" i="2"/>
  <c r="Q276" i="2"/>
  <c r="Q280" i="2"/>
  <c r="Q287" i="2"/>
  <c r="Q294" i="2"/>
  <c r="Q351" i="2"/>
  <c r="Q355" i="2"/>
  <c r="Q370" i="2"/>
  <c r="Q380" i="2"/>
  <c r="Q384" i="2"/>
  <c r="Q388" i="2"/>
  <c r="Q511" i="2"/>
  <c r="Q518" i="2"/>
  <c r="Q11" i="2"/>
  <c r="Q20" i="2"/>
  <c r="Q24" i="2"/>
  <c r="Q34" i="2"/>
  <c r="Q38" i="2"/>
  <c r="Q42" i="2"/>
  <c r="Q47" i="2"/>
  <c r="Q51" i="2"/>
  <c r="Q55" i="2"/>
  <c r="Q60" i="2"/>
  <c r="Q64" i="2"/>
  <c r="Q69" i="2"/>
  <c r="Q73" i="2"/>
  <c r="Q304" i="2"/>
  <c r="Q319" i="2"/>
  <c r="Q333" i="2"/>
  <c r="Q393" i="2"/>
  <c r="Q413" i="2"/>
  <c r="Q428" i="2"/>
  <c r="Q455" i="2"/>
  <c r="Q485" i="2"/>
  <c r="Q244" i="2"/>
  <c r="Q269" i="2"/>
  <c r="Q19" i="2"/>
  <c r="Q23" i="2"/>
  <c r="Q33" i="2"/>
  <c r="Q37" i="2"/>
  <c r="Q41" i="2"/>
  <c r="Q46" i="2"/>
  <c r="Q50" i="2"/>
  <c r="Q54" i="2"/>
  <c r="Q59" i="2"/>
  <c r="Q63" i="2"/>
  <c r="Q67" i="2"/>
  <c r="Q72" i="2"/>
  <c r="Q76" i="2"/>
  <c r="Q227" i="2"/>
  <c r="Q299" i="2"/>
  <c r="Q303" i="2"/>
  <c r="Q307" i="2"/>
  <c r="Q313" i="2"/>
  <c r="Q318" i="2"/>
  <c r="Q323" i="2"/>
  <c r="Q327" i="2"/>
  <c r="Q332" i="2"/>
  <c r="Q336" i="2"/>
  <c r="Q340" i="2"/>
  <c r="Q344" i="2"/>
  <c r="Q359" i="2"/>
  <c r="Q363" i="2"/>
  <c r="Q392" i="2"/>
  <c r="Q396" i="2"/>
  <c r="Q400" i="2"/>
  <c r="Q406" i="2"/>
  <c r="Q410" i="2"/>
  <c r="Q416" i="2"/>
  <c r="Q421" i="2"/>
  <c r="Q427" i="2"/>
  <c r="Q434" i="2"/>
  <c r="Q441" i="2"/>
  <c r="Q445" i="2"/>
  <c r="Q449" i="2"/>
  <c r="Q454" i="2"/>
  <c r="Q458" i="2"/>
  <c r="Q462" i="2"/>
  <c r="Q467" i="2"/>
  <c r="Q471" i="2"/>
  <c r="Q476" i="2"/>
  <c r="Q480" i="2"/>
  <c r="Q484" i="2"/>
  <c r="Q489" i="2"/>
  <c r="Q493" i="2"/>
  <c r="Q499" i="2"/>
  <c r="Q503" i="2"/>
  <c r="Q507" i="2"/>
  <c r="Q310" i="2"/>
  <c r="Q328" i="2"/>
  <c r="Q341" i="2"/>
  <c r="Q435" i="2"/>
  <c r="Q490" i="2"/>
  <c r="Q240" i="2"/>
  <c r="Q285" i="2"/>
  <c r="Q377" i="2"/>
  <c r="Q80" i="2"/>
  <c r="Q85" i="2"/>
  <c r="Q89" i="2"/>
  <c r="Q94" i="2"/>
  <c r="Q98" i="2"/>
  <c r="Q102" i="2"/>
  <c r="Q106" i="2"/>
  <c r="Q111" i="2"/>
  <c r="Q115" i="2"/>
  <c r="Q119" i="2"/>
  <c r="Q123" i="2"/>
  <c r="Q127" i="2"/>
  <c r="Q132" i="2"/>
  <c r="Q136" i="2"/>
  <c r="Q140" i="2"/>
  <c r="Q144" i="2"/>
  <c r="Q148" i="2"/>
  <c r="Q152" i="2"/>
  <c r="Q157" i="2"/>
  <c r="Q161" i="2"/>
  <c r="Q165" i="2"/>
  <c r="Q169" i="2"/>
  <c r="Q173" i="2"/>
  <c r="Q178" i="2"/>
  <c r="Q182" i="2"/>
  <c r="Q186" i="2"/>
  <c r="Q191" i="2"/>
  <c r="Q197" i="2"/>
  <c r="Q202" i="2"/>
  <c r="Q209" i="2"/>
  <c r="Q213" i="2"/>
  <c r="Q218" i="2"/>
  <c r="Q224" i="2"/>
  <c r="Q348" i="2"/>
  <c r="Q367" i="2"/>
  <c r="Q522" i="2"/>
  <c r="Q324" i="2"/>
  <c r="Q360" i="2"/>
  <c r="Q403" i="2"/>
  <c r="Q459" i="2"/>
  <c r="Q504" i="2"/>
  <c r="Q289" i="2"/>
  <c r="Q231" i="2"/>
  <c r="Q235" i="2"/>
  <c r="Q239" i="2"/>
  <c r="Q243" i="2"/>
  <c r="Q248" i="2"/>
  <c r="Q252" i="2"/>
  <c r="Q256" i="2"/>
  <c r="Q260" i="2"/>
  <c r="Q264" i="2"/>
  <c r="Q268" i="2"/>
  <c r="Q273" i="2"/>
  <c r="Q277" i="2"/>
  <c r="Q284" i="2"/>
  <c r="Q288" i="2"/>
  <c r="Q291" i="2"/>
  <c r="Q295" i="2"/>
  <c r="Q352" i="2"/>
  <c r="Q356" i="2"/>
  <c r="Q376" i="2"/>
  <c r="Q381" i="2"/>
  <c r="Q385" i="2"/>
  <c r="Q389" i="2"/>
  <c r="Q337" i="2"/>
  <c r="Q468" i="2"/>
  <c r="Q353" i="2"/>
  <c r="Q77" i="2"/>
  <c r="Q81" i="2"/>
  <c r="Q86" i="2"/>
  <c r="Q90" i="2"/>
  <c r="Q95" i="2"/>
  <c r="Q99" i="2"/>
  <c r="Q103" i="2"/>
  <c r="Q107" i="2"/>
  <c r="Q112" i="2"/>
  <c r="Q116" i="2"/>
  <c r="Q120" i="2"/>
  <c r="Q124" i="2"/>
  <c r="Q128" i="2"/>
  <c r="Q133" i="2"/>
  <c r="Q137" i="2"/>
  <c r="Q141" i="2"/>
  <c r="Q145" i="2"/>
  <c r="Q149" i="2"/>
  <c r="Q154" i="2"/>
  <c r="Q158" i="2"/>
  <c r="Q162" i="2"/>
  <c r="Q166" i="2"/>
  <c r="Q170" i="2"/>
  <c r="Q174" i="2"/>
  <c r="Q179" i="2"/>
  <c r="Q183" i="2"/>
  <c r="Q187" i="2"/>
  <c r="Q193" i="2"/>
  <c r="Q198" i="2"/>
  <c r="Q203" i="2"/>
  <c r="Q210" i="2"/>
  <c r="Q214" i="2"/>
  <c r="Q220" i="2"/>
  <c r="Q225" i="2"/>
  <c r="Q228" i="2"/>
  <c r="Q349" i="2"/>
  <c r="Q364" i="2"/>
  <c r="Q515" i="2"/>
  <c r="Q519" i="2"/>
  <c r="Q236" i="2"/>
  <c r="Q249" i="2"/>
  <c r="Q261" i="2"/>
  <c r="Q274" i="2"/>
  <c r="Q296" i="2"/>
  <c r="Q382" i="2"/>
  <c r="R381" i="2" l="1"/>
  <c r="K381" i="2"/>
  <c r="L381" i="2" s="1"/>
  <c r="R19" i="2"/>
  <c r="K19" i="2"/>
  <c r="L19" i="2" s="1"/>
  <c r="R464" i="2"/>
  <c r="K464" i="2"/>
  <c r="L464" i="2" s="1"/>
  <c r="R90" i="2"/>
  <c r="K90" i="2"/>
  <c r="L90" i="2" s="1"/>
  <c r="R363" i="2"/>
  <c r="K363" i="2"/>
  <c r="L363" i="2" s="1"/>
  <c r="R247" i="2"/>
  <c r="K247" i="2"/>
  <c r="L247" i="2" s="1"/>
  <c r="R383" i="2"/>
  <c r="K383" i="2"/>
  <c r="L383" i="2" s="1"/>
  <c r="R266" i="2"/>
  <c r="K266" i="2"/>
  <c r="L266" i="2" s="1"/>
  <c r="R184" i="2"/>
  <c r="K184" i="2"/>
  <c r="L184" i="2" s="1"/>
  <c r="R86" i="2"/>
  <c r="K86" i="2"/>
  <c r="L86" i="2" s="1"/>
  <c r="R356" i="2"/>
  <c r="K356" i="2"/>
  <c r="L356" i="2" s="1"/>
  <c r="R260" i="2"/>
  <c r="K260" i="2"/>
  <c r="L260" i="2" s="1"/>
  <c r="R169" i="2"/>
  <c r="K169" i="2"/>
  <c r="L169" i="2" s="1"/>
  <c r="R119" i="2"/>
  <c r="K119" i="2"/>
  <c r="L119" i="2" s="1"/>
  <c r="R377" i="2"/>
  <c r="K377" i="2"/>
  <c r="L377" i="2" s="1"/>
  <c r="R499" i="2"/>
  <c r="K499" i="2"/>
  <c r="L499" i="2" s="1"/>
  <c r="R445" i="2"/>
  <c r="K445" i="2"/>
  <c r="L445" i="2" s="1"/>
  <c r="R359" i="2"/>
  <c r="K359" i="2"/>
  <c r="L359" i="2" s="1"/>
  <c r="R327" i="2"/>
  <c r="K327" i="2"/>
  <c r="L327" i="2" s="1"/>
  <c r="R67" i="2"/>
  <c r="K67" i="2"/>
  <c r="L67" i="2" s="1"/>
  <c r="R485" i="2"/>
  <c r="K485" i="2"/>
  <c r="L485" i="2" s="1"/>
  <c r="R60" i="2"/>
  <c r="K60" i="2"/>
  <c r="L60" i="2" s="1"/>
  <c r="R242" i="2"/>
  <c r="K242" i="2"/>
  <c r="L242" i="2" s="1"/>
  <c r="R417" i="2"/>
  <c r="K417" i="2"/>
  <c r="L417" i="2" s="1"/>
  <c r="R212" i="2"/>
  <c r="K212" i="2"/>
  <c r="L212" i="2" s="1"/>
  <c r="R156" i="2"/>
  <c r="K156" i="2"/>
  <c r="L156" i="2" s="1"/>
  <c r="K105" i="2"/>
  <c r="L105" i="2" s="1"/>
  <c r="R105" i="2"/>
  <c r="R463" i="2"/>
  <c r="K463" i="2"/>
  <c r="L463" i="2" s="1"/>
  <c r="R475" i="2"/>
  <c r="K475" i="2"/>
  <c r="L475" i="2" s="1"/>
  <c r="R415" i="2"/>
  <c r="K415" i="2"/>
  <c r="L415" i="2" s="1"/>
  <c r="R44" i="2"/>
  <c r="K44" i="2"/>
  <c r="L44" i="2" s="1"/>
  <c r="R379" i="2"/>
  <c r="K379" i="2"/>
  <c r="L379" i="2" s="1"/>
  <c r="R262" i="2"/>
  <c r="K262" i="2"/>
  <c r="L262" i="2" s="1"/>
  <c r="R350" i="2"/>
  <c r="K350" i="2"/>
  <c r="L350" i="2" s="1"/>
  <c r="R180" i="2"/>
  <c r="K180" i="2"/>
  <c r="L180" i="2" s="1"/>
  <c r="R129" i="2"/>
  <c r="K129" i="2"/>
  <c r="L129" i="2" s="1"/>
  <c r="R78" i="2"/>
  <c r="K78" i="2"/>
  <c r="L78" i="2" s="1"/>
  <c r="R516" i="2"/>
  <c r="K516" i="2"/>
  <c r="L516" i="2" s="1"/>
  <c r="R456" i="2"/>
  <c r="K456" i="2"/>
  <c r="L456" i="2" s="1"/>
  <c r="R394" i="2"/>
  <c r="K394" i="2"/>
  <c r="L394" i="2" s="1"/>
  <c r="R297" i="2"/>
  <c r="K297" i="2"/>
  <c r="L297" i="2" s="1"/>
  <c r="R21" i="2"/>
  <c r="K21" i="2"/>
  <c r="L21" i="2" s="1"/>
  <c r="R387" i="2"/>
  <c r="K387" i="2"/>
  <c r="L387" i="2" s="1"/>
  <c r="R305" i="2"/>
  <c r="K305" i="2"/>
  <c r="L305" i="2" s="1"/>
  <c r="R348" i="2"/>
  <c r="K348" i="2"/>
  <c r="L348" i="2" s="1"/>
  <c r="R64" i="2"/>
  <c r="K64" i="2"/>
  <c r="L64" i="2" s="1"/>
  <c r="R134" i="2"/>
  <c r="K134" i="2"/>
  <c r="L134" i="2" s="1"/>
  <c r="R274" i="2"/>
  <c r="K274" i="2"/>
  <c r="L274" i="2" s="1"/>
  <c r="R133" i="2"/>
  <c r="K133" i="2"/>
  <c r="L133" i="2" s="1"/>
  <c r="R81" i="2"/>
  <c r="K81" i="2"/>
  <c r="L81" i="2" s="1"/>
  <c r="R352" i="2"/>
  <c r="K352" i="2"/>
  <c r="L352" i="2" s="1"/>
  <c r="R256" i="2"/>
  <c r="K256" i="2"/>
  <c r="L256" i="2" s="1"/>
  <c r="R289" i="2"/>
  <c r="K289" i="2"/>
  <c r="L289" i="2" s="1"/>
  <c r="R224" i="2"/>
  <c r="K224" i="2"/>
  <c r="L224" i="2" s="1"/>
  <c r="R165" i="2"/>
  <c r="K165" i="2"/>
  <c r="L165" i="2" s="1"/>
  <c r="R115" i="2"/>
  <c r="K115" i="2"/>
  <c r="L115" i="2" s="1"/>
  <c r="R493" i="2"/>
  <c r="K493" i="2"/>
  <c r="L493" i="2" s="1"/>
  <c r="R441" i="2"/>
  <c r="K441" i="2"/>
  <c r="L441" i="2" s="1"/>
  <c r="R323" i="2"/>
  <c r="K323" i="2"/>
  <c r="L323" i="2" s="1"/>
  <c r="R63" i="2"/>
  <c r="K63" i="2"/>
  <c r="L63" i="2" s="1"/>
  <c r="R455" i="2"/>
  <c r="K455" i="2"/>
  <c r="L455" i="2" s="1"/>
  <c r="R55" i="2"/>
  <c r="K55" i="2"/>
  <c r="L55" i="2" s="1"/>
  <c r="R238" i="2"/>
  <c r="K238" i="2"/>
  <c r="L238" i="2" s="1"/>
  <c r="R345" i="2"/>
  <c r="K345" i="2"/>
  <c r="L345" i="2" s="1"/>
  <c r="R205" i="2"/>
  <c r="K205" i="2"/>
  <c r="L205" i="2" s="1"/>
  <c r="R151" i="2"/>
  <c r="K151" i="2"/>
  <c r="L151" i="2" s="1"/>
  <c r="R101" i="2"/>
  <c r="K101" i="2"/>
  <c r="L101" i="2" s="1"/>
  <c r="R422" i="2"/>
  <c r="K422" i="2"/>
  <c r="L422" i="2" s="1"/>
  <c r="R470" i="2"/>
  <c r="K470" i="2"/>
  <c r="L470" i="2" s="1"/>
  <c r="R409" i="2"/>
  <c r="K409" i="2"/>
  <c r="L409" i="2" s="1"/>
  <c r="R343" i="2"/>
  <c r="K343" i="2"/>
  <c r="L343" i="2" s="1"/>
  <c r="R312" i="2"/>
  <c r="K312" i="2"/>
  <c r="L312" i="2" s="1"/>
  <c r="R40" i="2"/>
  <c r="K40" i="2"/>
  <c r="L40" i="2" s="1"/>
  <c r="R369" i="2"/>
  <c r="K369" i="2"/>
  <c r="L369" i="2" s="1"/>
  <c r="R258" i="2"/>
  <c r="K258" i="2"/>
  <c r="L258" i="2" s="1"/>
  <c r="R473" i="2"/>
  <c r="K473" i="2"/>
  <c r="L473" i="2" s="1"/>
  <c r="R176" i="2"/>
  <c r="K176" i="2"/>
  <c r="L176" i="2" s="1"/>
  <c r="R125" i="2"/>
  <c r="K125" i="2"/>
  <c r="L125" i="2" s="1"/>
  <c r="R505" i="2"/>
  <c r="K505" i="2"/>
  <c r="L505" i="2" s="1"/>
  <c r="R452" i="2"/>
  <c r="K452" i="2"/>
  <c r="L452" i="2" s="1"/>
  <c r="R390" i="2"/>
  <c r="K390" i="2"/>
  <c r="L390" i="2" s="1"/>
  <c r="R74" i="2"/>
  <c r="K74" i="2"/>
  <c r="L74" i="2" s="1"/>
  <c r="R17" i="2"/>
  <c r="K17" i="2"/>
  <c r="L17" i="2" s="1"/>
  <c r="R127" i="2"/>
  <c r="K127" i="2"/>
  <c r="L127" i="2" s="1"/>
  <c r="K317" i="2"/>
  <c r="L317" i="2" s="1"/>
  <c r="R317" i="2"/>
  <c r="R189" i="2"/>
  <c r="K189" i="2"/>
  <c r="L189" i="2" s="1"/>
  <c r="R123" i="2"/>
  <c r="K123" i="2"/>
  <c r="L123" i="2" s="1"/>
  <c r="R110" i="2"/>
  <c r="K110" i="2"/>
  <c r="L110" i="2" s="1"/>
  <c r="R28" i="2"/>
  <c r="K28" i="2"/>
  <c r="L28" i="2" s="1"/>
  <c r="R261" i="2"/>
  <c r="K261" i="2"/>
  <c r="L261" i="2" s="1"/>
  <c r="R128" i="2"/>
  <c r="K128" i="2"/>
  <c r="L128" i="2" s="1"/>
  <c r="R77" i="2"/>
  <c r="K77" i="2"/>
  <c r="L77" i="2" s="1"/>
  <c r="R252" i="2"/>
  <c r="K252" i="2"/>
  <c r="L252" i="2" s="1"/>
  <c r="R504" i="2"/>
  <c r="K504" i="2"/>
  <c r="L504" i="2" s="1"/>
  <c r="R218" i="2"/>
  <c r="K218" i="2"/>
  <c r="L218" i="2" s="1"/>
  <c r="R161" i="2"/>
  <c r="K161" i="2"/>
  <c r="L161" i="2" s="1"/>
  <c r="R111" i="2"/>
  <c r="K111" i="2"/>
  <c r="L111" i="2" s="1"/>
  <c r="R285" i="2"/>
  <c r="K285" i="2"/>
  <c r="L285" i="2" s="1"/>
  <c r="R489" i="2"/>
  <c r="K489" i="2"/>
  <c r="L489" i="2" s="1"/>
  <c r="R434" i="2"/>
  <c r="K434" i="2"/>
  <c r="L434" i="2" s="1"/>
  <c r="R318" i="2"/>
  <c r="K318" i="2"/>
  <c r="L318" i="2" s="1"/>
  <c r="K59" i="2"/>
  <c r="L59" i="2" s="1"/>
  <c r="R59" i="2"/>
  <c r="R428" i="2"/>
  <c r="K428" i="2"/>
  <c r="L428" i="2" s="1"/>
  <c r="R51" i="2"/>
  <c r="K51" i="2"/>
  <c r="L51" i="2" s="1"/>
  <c r="R518" i="2"/>
  <c r="K518" i="2"/>
  <c r="L518" i="2" s="1"/>
  <c r="R287" i="2"/>
  <c r="K287" i="2"/>
  <c r="L287" i="2" s="1"/>
  <c r="R234" i="2"/>
  <c r="K234" i="2"/>
  <c r="L234" i="2" s="1"/>
  <c r="R201" i="2"/>
  <c r="K201" i="2"/>
  <c r="L201" i="2" s="1"/>
  <c r="R147" i="2"/>
  <c r="K147" i="2"/>
  <c r="L147" i="2" s="1"/>
  <c r="R97" i="2"/>
  <c r="K97" i="2"/>
  <c r="L97" i="2" s="1"/>
  <c r="R466" i="2"/>
  <c r="K466" i="2"/>
  <c r="L466" i="2" s="1"/>
  <c r="R405" i="2"/>
  <c r="K405" i="2"/>
  <c r="L405" i="2" s="1"/>
  <c r="R339" i="2"/>
  <c r="K339" i="2"/>
  <c r="L339" i="2" s="1"/>
  <c r="R306" i="2"/>
  <c r="K306" i="2"/>
  <c r="L306" i="2" s="1"/>
  <c r="R36" i="2"/>
  <c r="K36" i="2"/>
  <c r="L36" i="2" s="1"/>
  <c r="R368" i="2"/>
  <c r="K368" i="2"/>
  <c r="L368" i="2" s="1"/>
  <c r="R354" i="2"/>
  <c r="K354" i="2"/>
  <c r="L354" i="2" s="1"/>
  <c r="R254" i="2"/>
  <c r="K254" i="2"/>
  <c r="L254" i="2" s="1"/>
  <c r="R407" i="2"/>
  <c r="K407" i="2"/>
  <c r="L407" i="2" s="1"/>
  <c r="R229" i="2"/>
  <c r="K229" i="2"/>
  <c r="L229" i="2" s="1"/>
  <c r="R171" i="2"/>
  <c r="K171" i="2"/>
  <c r="L171" i="2" s="1"/>
  <c r="R121" i="2"/>
  <c r="K121" i="2"/>
  <c r="L121" i="2" s="1"/>
  <c r="R501" i="2"/>
  <c r="K501" i="2"/>
  <c r="L501" i="2" s="1"/>
  <c r="R447" i="2"/>
  <c r="K447" i="2"/>
  <c r="L447" i="2" s="1"/>
  <c r="R361" i="2"/>
  <c r="K361" i="2"/>
  <c r="L361" i="2" s="1"/>
  <c r="R70" i="2"/>
  <c r="K70" i="2"/>
  <c r="L70" i="2" s="1"/>
  <c r="R426" i="2"/>
  <c r="K426" i="2"/>
  <c r="L426" i="2" s="1"/>
  <c r="R193" i="2"/>
  <c r="K193" i="2"/>
  <c r="L193" i="2" s="1"/>
  <c r="R503" i="2"/>
  <c r="K503" i="2"/>
  <c r="L503" i="2" s="1"/>
  <c r="R419" i="2"/>
  <c r="K419" i="2"/>
  <c r="L419" i="2" s="1"/>
  <c r="R334" i="2"/>
  <c r="K334" i="2"/>
  <c r="L334" i="2" s="1"/>
  <c r="R174" i="2"/>
  <c r="K174" i="2"/>
  <c r="L174" i="2" s="1"/>
  <c r="R248" i="2"/>
  <c r="K248" i="2"/>
  <c r="L248" i="2" s="1"/>
  <c r="R213" i="2"/>
  <c r="K213" i="2"/>
  <c r="L213" i="2" s="1"/>
  <c r="R106" i="2"/>
  <c r="K106" i="2"/>
  <c r="L106" i="2" s="1"/>
  <c r="R240" i="2"/>
  <c r="K240" i="2"/>
  <c r="L240" i="2" s="1"/>
  <c r="R427" i="2"/>
  <c r="K427" i="2"/>
  <c r="L427" i="2" s="1"/>
  <c r="R54" i="2"/>
  <c r="K54" i="2"/>
  <c r="L54" i="2" s="1"/>
  <c r="R413" i="2"/>
  <c r="K413" i="2"/>
  <c r="L413" i="2" s="1"/>
  <c r="R47" i="2"/>
  <c r="K47" i="2"/>
  <c r="L47" i="2" s="1"/>
  <c r="R511" i="2"/>
  <c r="K511" i="2"/>
  <c r="L511" i="2" s="1"/>
  <c r="R280" i="2"/>
  <c r="K280" i="2"/>
  <c r="L280" i="2" s="1"/>
  <c r="R195" i="2"/>
  <c r="K195" i="2"/>
  <c r="L195" i="2" s="1"/>
  <c r="R143" i="2"/>
  <c r="K143" i="2"/>
  <c r="L143" i="2" s="1"/>
  <c r="R92" i="2"/>
  <c r="K92" i="2"/>
  <c r="L92" i="2" s="1"/>
  <c r="R461" i="2"/>
  <c r="K461" i="2"/>
  <c r="L461" i="2" s="1"/>
  <c r="R399" i="2"/>
  <c r="K399" i="2"/>
  <c r="L399" i="2" s="1"/>
  <c r="R335" i="2"/>
  <c r="K335" i="2"/>
  <c r="L335" i="2" s="1"/>
  <c r="R302" i="2"/>
  <c r="K302" i="2"/>
  <c r="L302" i="2" s="1"/>
  <c r="R31" i="2"/>
  <c r="K31" i="2"/>
  <c r="L31" i="2" s="1"/>
  <c r="R250" i="2"/>
  <c r="K250" i="2"/>
  <c r="L250" i="2" s="1"/>
  <c r="R226" i="2"/>
  <c r="K226" i="2"/>
  <c r="L226" i="2" s="1"/>
  <c r="R167" i="2"/>
  <c r="K167" i="2"/>
  <c r="L167" i="2" s="1"/>
  <c r="R117" i="2"/>
  <c r="K117" i="2"/>
  <c r="L117" i="2" s="1"/>
  <c r="R496" i="2"/>
  <c r="K496" i="2"/>
  <c r="L496" i="2" s="1"/>
  <c r="R443" i="2"/>
  <c r="K443" i="2"/>
  <c r="L443" i="2" s="1"/>
  <c r="R357" i="2"/>
  <c r="K357" i="2"/>
  <c r="L357" i="2" s="1"/>
  <c r="R329" i="2"/>
  <c r="K329" i="2"/>
  <c r="L329" i="2" s="1"/>
  <c r="R65" i="2"/>
  <c r="K65" i="2"/>
  <c r="L65" i="2" s="1"/>
  <c r="R95" i="2"/>
  <c r="K95" i="2"/>
  <c r="L95" i="2" s="1"/>
  <c r="R178" i="2"/>
  <c r="K178" i="2"/>
  <c r="L178" i="2" s="1"/>
  <c r="R76" i="2"/>
  <c r="K76" i="2"/>
  <c r="L76" i="2" s="1"/>
  <c r="R251" i="2"/>
  <c r="K251" i="2"/>
  <c r="L251" i="2" s="1"/>
  <c r="R483" i="2"/>
  <c r="K483" i="2"/>
  <c r="L483" i="2" s="1"/>
  <c r="R87" i="2"/>
  <c r="K87" i="2"/>
  <c r="L87" i="2" s="1"/>
  <c r="R244" i="2"/>
  <c r="K244" i="2"/>
  <c r="L244" i="2" s="1"/>
  <c r="R479" i="2"/>
  <c r="K479" i="2"/>
  <c r="L479" i="2" s="1"/>
  <c r="R460" i="2"/>
  <c r="K460" i="2"/>
  <c r="L460" i="2" s="1"/>
  <c r="R183" i="2"/>
  <c r="K183" i="2"/>
  <c r="L183" i="2" s="1"/>
  <c r="R249" i="2"/>
  <c r="K249" i="2"/>
  <c r="L249" i="2" s="1"/>
  <c r="R295" i="2"/>
  <c r="K295" i="2"/>
  <c r="L295" i="2" s="1"/>
  <c r="R459" i="2"/>
  <c r="K459" i="2"/>
  <c r="L459" i="2" s="1"/>
  <c r="R157" i="2"/>
  <c r="K157" i="2"/>
  <c r="L157" i="2" s="1"/>
  <c r="R484" i="2"/>
  <c r="K484" i="2"/>
  <c r="L484" i="2" s="1"/>
  <c r="R236" i="2"/>
  <c r="K236" i="2"/>
  <c r="L236" i="2" s="1"/>
  <c r="R228" i="2"/>
  <c r="K228" i="2"/>
  <c r="L228" i="2" s="1"/>
  <c r="R170" i="2"/>
  <c r="K170" i="2"/>
  <c r="L170" i="2" s="1"/>
  <c r="R120" i="2"/>
  <c r="K120" i="2"/>
  <c r="L120" i="2" s="1"/>
  <c r="R353" i="2"/>
  <c r="K353" i="2"/>
  <c r="L353" i="2" s="1"/>
  <c r="R291" i="2"/>
  <c r="K291" i="2"/>
  <c r="L291" i="2" s="1"/>
  <c r="R243" i="2"/>
  <c r="K243" i="2"/>
  <c r="L243" i="2" s="1"/>
  <c r="R403" i="2"/>
  <c r="K403" i="2"/>
  <c r="L403" i="2" s="1"/>
  <c r="R209" i="2"/>
  <c r="K209" i="2"/>
  <c r="L209" i="2" s="1"/>
  <c r="R152" i="2"/>
  <c r="K152" i="2"/>
  <c r="L152" i="2" s="1"/>
  <c r="R102" i="2"/>
  <c r="K102" i="2"/>
  <c r="L102" i="2" s="1"/>
  <c r="R490" i="2"/>
  <c r="K490" i="2"/>
  <c r="L490" i="2" s="1"/>
  <c r="R480" i="2"/>
  <c r="K480" i="2"/>
  <c r="L480" i="2" s="1"/>
  <c r="R421" i="2"/>
  <c r="K421" i="2"/>
  <c r="L421" i="2" s="1"/>
  <c r="R50" i="2"/>
  <c r="K50" i="2"/>
  <c r="L50" i="2" s="1"/>
  <c r="R393" i="2"/>
  <c r="K393" i="2"/>
  <c r="L393" i="2" s="1"/>
  <c r="R42" i="2"/>
  <c r="K42" i="2"/>
  <c r="L42" i="2" s="1"/>
  <c r="R388" i="2"/>
  <c r="K388" i="2"/>
  <c r="L388" i="2" s="1"/>
  <c r="R276" i="2"/>
  <c r="K276" i="2"/>
  <c r="L276" i="2" s="1"/>
  <c r="R300" i="2"/>
  <c r="K300" i="2"/>
  <c r="L300" i="2" s="1"/>
  <c r="R190" i="2"/>
  <c r="K190" i="2"/>
  <c r="L190" i="2" s="1"/>
  <c r="R139" i="2"/>
  <c r="K139" i="2"/>
  <c r="L139" i="2" s="1"/>
  <c r="R88" i="2"/>
  <c r="K88" i="2"/>
  <c r="L88" i="2" s="1"/>
  <c r="R366" i="2"/>
  <c r="K366" i="2"/>
  <c r="L366" i="2" s="1"/>
  <c r="R457" i="2"/>
  <c r="K457" i="2"/>
  <c r="L457" i="2" s="1"/>
  <c r="R395" i="2"/>
  <c r="K395" i="2"/>
  <c r="L395" i="2" s="1"/>
  <c r="R298" i="2"/>
  <c r="K298" i="2"/>
  <c r="L298" i="2" s="1"/>
  <c r="R22" i="2"/>
  <c r="K22" i="2"/>
  <c r="L22" i="2" s="1"/>
  <c r="R257" i="2"/>
  <c r="K257" i="2"/>
  <c r="L257" i="2" s="1"/>
  <c r="R293" i="2"/>
  <c r="K293" i="2"/>
  <c r="L293" i="2" s="1"/>
  <c r="R245" i="2"/>
  <c r="K245" i="2"/>
  <c r="L245" i="2" s="1"/>
  <c r="R314" i="2"/>
  <c r="K314" i="2"/>
  <c r="L314" i="2" s="1"/>
  <c r="R221" i="2"/>
  <c r="K221" i="2"/>
  <c r="L221" i="2" s="1"/>
  <c r="R163" i="2"/>
  <c r="K163" i="2"/>
  <c r="L163" i="2" s="1"/>
  <c r="R113" i="2"/>
  <c r="K113" i="2"/>
  <c r="L113" i="2" s="1"/>
  <c r="R265" i="2"/>
  <c r="K265" i="2"/>
  <c r="L265" i="2" s="1"/>
  <c r="R491" i="2"/>
  <c r="K491" i="2"/>
  <c r="L491" i="2" s="1"/>
  <c r="R438" i="2"/>
  <c r="K438" i="2"/>
  <c r="L438" i="2" s="1"/>
  <c r="R325" i="2"/>
  <c r="K325" i="2"/>
  <c r="L325" i="2" s="1"/>
  <c r="R61" i="2"/>
  <c r="K61" i="2"/>
  <c r="L61" i="2" s="1"/>
  <c r="R507" i="2"/>
  <c r="K507" i="2"/>
  <c r="L507" i="2" s="1"/>
  <c r="R114" i="2"/>
  <c r="K114" i="2"/>
  <c r="L114" i="2" s="1"/>
  <c r="R35" i="2"/>
  <c r="K35" i="2"/>
  <c r="L35" i="2" s="1"/>
  <c r="R364" i="2"/>
  <c r="K364" i="2"/>
  <c r="L364" i="2" s="1"/>
  <c r="R264" i="2"/>
  <c r="K264" i="2"/>
  <c r="L264" i="2" s="1"/>
  <c r="R72" i="2"/>
  <c r="K72" i="2"/>
  <c r="L72" i="2" s="1"/>
  <c r="R494" i="2"/>
  <c r="K494" i="2"/>
  <c r="L494" i="2" s="1"/>
  <c r="R137" i="2"/>
  <c r="K137" i="2"/>
  <c r="L137" i="2" s="1"/>
  <c r="R179" i="2"/>
  <c r="K179" i="2"/>
  <c r="L179" i="2" s="1"/>
  <c r="R124" i="2"/>
  <c r="K124" i="2"/>
  <c r="L124" i="2" s="1"/>
  <c r="R225" i="2"/>
  <c r="K225" i="2"/>
  <c r="L225" i="2" s="1"/>
  <c r="R116" i="2"/>
  <c r="K116" i="2"/>
  <c r="L116" i="2" s="1"/>
  <c r="R239" i="2"/>
  <c r="K239" i="2"/>
  <c r="L239" i="2" s="1"/>
  <c r="R360" i="2"/>
  <c r="K360" i="2"/>
  <c r="L360" i="2" s="1"/>
  <c r="R202" i="2"/>
  <c r="K202" i="2"/>
  <c r="L202" i="2" s="1"/>
  <c r="R148" i="2"/>
  <c r="K148" i="2"/>
  <c r="L148" i="2" s="1"/>
  <c r="K98" i="2"/>
  <c r="L98" i="2" s="1"/>
  <c r="R98" i="2"/>
  <c r="R435" i="2"/>
  <c r="K435" i="2"/>
  <c r="L435" i="2" s="1"/>
  <c r="R476" i="2"/>
  <c r="K476" i="2"/>
  <c r="L476" i="2" s="1"/>
  <c r="R416" i="2"/>
  <c r="K416" i="2"/>
  <c r="L416" i="2" s="1"/>
  <c r="R344" i="2"/>
  <c r="K344" i="2"/>
  <c r="L344" i="2" s="1"/>
  <c r="R313" i="2"/>
  <c r="K313" i="2"/>
  <c r="L313" i="2" s="1"/>
  <c r="R46" i="2"/>
  <c r="K46" i="2"/>
  <c r="L46" i="2" s="1"/>
  <c r="R38" i="2"/>
  <c r="K38" i="2"/>
  <c r="L38" i="2" s="1"/>
  <c r="R384" i="2"/>
  <c r="K384" i="2"/>
  <c r="L384" i="2" s="1"/>
  <c r="R272" i="2"/>
  <c r="K272" i="2"/>
  <c r="L272" i="2" s="1"/>
  <c r="R185" i="2"/>
  <c r="K185" i="2"/>
  <c r="L185" i="2" s="1"/>
  <c r="R135" i="2"/>
  <c r="K135" i="2"/>
  <c r="L135" i="2" s="1"/>
  <c r="R83" i="2"/>
  <c r="K83" i="2"/>
  <c r="L83" i="2" s="1"/>
  <c r="R506" i="2"/>
  <c r="K506" i="2"/>
  <c r="L506" i="2" s="1"/>
  <c r="R453" i="2"/>
  <c r="K453" i="2"/>
  <c r="L453" i="2" s="1"/>
  <c r="R391" i="2"/>
  <c r="K391" i="2"/>
  <c r="L391" i="2" s="1"/>
  <c r="R75" i="2"/>
  <c r="K75" i="2"/>
  <c r="L75" i="2" s="1"/>
  <c r="R18" i="2"/>
  <c r="K18" i="2"/>
  <c r="L18" i="2" s="1"/>
  <c r="R500" i="2"/>
  <c r="K500" i="2"/>
  <c r="L500" i="2" s="1"/>
  <c r="R241" i="2"/>
  <c r="K241" i="2"/>
  <c r="L241" i="2" s="1"/>
  <c r="R521" i="2"/>
  <c r="K521" i="2"/>
  <c r="L521" i="2" s="1"/>
  <c r="R215" i="2"/>
  <c r="K215" i="2"/>
  <c r="L215" i="2" s="1"/>
  <c r="R159" i="2"/>
  <c r="K159" i="2"/>
  <c r="L159" i="2" s="1"/>
  <c r="R108" i="2"/>
  <c r="K108" i="2"/>
  <c r="L108" i="2" s="1"/>
  <c r="R232" i="2"/>
  <c r="K232" i="2"/>
  <c r="L232" i="2" s="1"/>
  <c r="R486" i="2"/>
  <c r="K486" i="2"/>
  <c r="L486" i="2" s="1"/>
  <c r="R432" i="2"/>
  <c r="K432" i="2"/>
  <c r="L432" i="2" s="1"/>
  <c r="R321" i="2"/>
  <c r="K321" i="2"/>
  <c r="L321" i="2" s="1"/>
  <c r="R56" i="2"/>
  <c r="K56" i="2"/>
  <c r="L56" i="2" s="1"/>
  <c r="R515" i="2"/>
  <c r="K515" i="2"/>
  <c r="L515" i="2" s="1"/>
  <c r="R268" i="2"/>
  <c r="K268" i="2"/>
  <c r="L268" i="2" s="1"/>
  <c r="R454" i="2"/>
  <c r="K454" i="2"/>
  <c r="L454" i="2" s="1"/>
  <c r="R69" i="2"/>
  <c r="K69" i="2"/>
  <c r="L69" i="2" s="1"/>
  <c r="R164" i="2"/>
  <c r="K164" i="2"/>
  <c r="L164" i="2" s="1"/>
  <c r="R338" i="2"/>
  <c r="K338" i="2"/>
  <c r="L338" i="2" s="1"/>
  <c r="R294" i="2"/>
  <c r="K294" i="2"/>
  <c r="L294" i="2" s="1"/>
  <c r="R187" i="2"/>
  <c r="K187" i="2"/>
  <c r="L187" i="2" s="1"/>
  <c r="R349" i="2"/>
  <c r="K349" i="2"/>
  <c r="L349" i="2" s="1"/>
  <c r="R166" i="2"/>
  <c r="K166" i="2"/>
  <c r="L166" i="2" s="1"/>
  <c r="R220" i="2"/>
  <c r="K220" i="2"/>
  <c r="L220" i="2" s="1"/>
  <c r="R162" i="2"/>
  <c r="K162" i="2"/>
  <c r="L162" i="2" s="1"/>
  <c r="R112" i="2"/>
  <c r="K112" i="2"/>
  <c r="L112" i="2" s="1"/>
  <c r="R468" i="2"/>
  <c r="K468" i="2"/>
  <c r="L468" i="2" s="1"/>
  <c r="R288" i="2"/>
  <c r="K288" i="2"/>
  <c r="L288" i="2" s="1"/>
  <c r="R235" i="2"/>
  <c r="K235" i="2"/>
  <c r="L235" i="2" s="1"/>
  <c r="R324" i="2"/>
  <c r="K324" i="2"/>
  <c r="L324" i="2" s="1"/>
  <c r="R197" i="2"/>
  <c r="K197" i="2"/>
  <c r="L197" i="2" s="1"/>
  <c r="R144" i="2"/>
  <c r="K144" i="2"/>
  <c r="L144" i="2" s="1"/>
  <c r="R94" i="2"/>
  <c r="K94" i="2"/>
  <c r="L94" i="2" s="1"/>
  <c r="R341" i="2"/>
  <c r="K341" i="2"/>
  <c r="L341" i="2" s="1"/>
  <c r="R471" i="2"/>
  <c r="K471" i="2"/>
  <c r="L471" i="2" s="1"/>
  <c r="R410" i="2"/>
  <c r="K410" i="2"/>
  <c r="L410" i="2" s="1"/>
  <c r="R340" i="2"/>
  <c r="K340" i="2"/>
  <c r="L340" i="2" s="1"/>
  <c r="R307" i="2"/>
  <c r="K307" i="2"/>
  <c r="L307" i="2" s="1"/>
  <c r="R41" i="2"/>
  <c r="K41" i="2"/>
  <c r="L41" i="2" s="1"/>
  <c r="R333" i="2"/>
  <c r="K333" i="2"/>
  <c r="L333" i="2" s="1"/>
  <c r="R34" i="2"/>
  <c r="K34" i="2"/>
  <c r="L34" i="2" s="1"/>
  <c r="R380" i="2"/>
  <c r="K380" i="2"/>
  <c r="L380" i="2" s="1"/>
  <c r="R267" i="2"/>
  <c r="K267" i="2"/>
  <c r="L267" i="2" s="1"/>
  <c r="R181" i="2"/>
  <c r="K181" i="2"/>
  <c r="L181" i="2" s="1"/>
  <c r="R130" i="2"/>
  <c r="K130" i="2"/>
  <c r="L130" i="2" s="1"/>
  <c r="R79" i="2"/>
  <c r="K79" i="2"/>
  <c r="L79" i="2" s="1"/>
  <c r="R502" i="2"/>
  <c r="K502" i="2"/>
  <c r="L502" i="2" s="1"/>
  <c r="R448" i="2"/>
  <c r="K448" i="2"/>
  <c r="L448" i="2" s="1"/>
  <c r="R362" i="2"/>
  <c r="K362" i="2"/>
  <c r="L362" i="2" s="1"/>
  <c r="R71" i="2"/>
  <c r="K71" i="2"/>
  <c r="L71" i="2" s="1"/>
  <c r="R446" i="2"/>
  <c r="K446" i="2"/>
  <c r="L446" i="2" s="1"/>
  <c r="R237" i="2"/>
  <c r="K237" i="2"/>
  <c r="L237" i="2" s="1"/>
  <c r="R510" i="2"/>
  <c r="K510" i="2"/>
  <c r="L510" i="2" s="1"/>
  <c r="R211" i="2"/>
  <c r="K211" i="2"/>
  <c r="L211" i="2" s="1"/>
  <c r="R155" i="2"/>
  <c r="K155" i="2"/>
  <c r="L155" i="2" s="1"/>
  <c r="R104" i="2"/>
  <c r="K104" i="2"/>
  <c r="L104" i="2" s="1"/>
  <c r="R508" i="2"/>
  <c r="K508" i="2"/>
  <c r="L508" i="2" s="1"/>
  <c r="R482" i="2"/>
  <c r="K482" i="2"/>
  <c r="L482" i="2" s="1"/>
  <c r="R425" i="2"/>
  <c r="K425" i="2"/>
  <c r="L425" i="2" s="1"/>
  <c r="R316" i="2"/>
  <c r="K316" i="2"/>
  <c r="L316" i="2" s="1"/>
  <c r="R52" i="2"/>
  <c r="K52" i="2"/>
  <c r="L52" i="2" s="1"/>
  <c r="R223" i="2"/>
  <c r="K223" i="2"/>
  <c r="L223" i="2" s="1"/>
  <c r="R53" i="2"/>
  <c r="K53" i="2"/>
  <c r="L53" i="2" s="1"/>
  <c r="R138" i="2"/>
  <c r="K138" i="2"/>
  <c r="L138" i="2" s="1"/>
  <c r="R160" i="2"/>
  <c r="K160" i="2"/>
  <c r="L160" i="2" s="1"/>
  <c r="R398" i="2"/>
  <c r="K398" i="2"/>
  <c r="L398" i="2" s="1"/>
  <c r="R107" i="2"/>
  <c r="K107" i="2"/>
  <c r="L107" i="2" s="1"/>
  <c r="R284" i="2"/>
  <c r="K284" i="2"/>
  <c r="L284" i="2" s="1"/>
  <c r="R231" i="2"/>
  <c r="K231" i="2"/>
  <c r="L231" i="2" s="1"/>
  <c r="R522" i="2"/>
  <c r="K522" i="2"/>
  <c r="L522" i="2" s="1"/>
  <c r="R191" i="2"/>
  <c r="K191" i="2"/>
  <c r="L191" i="2" s="1"/>
  <c r="R140" i="2"/>
  <c r="K140" i="2"/>
  <c r="L140" i="2" s="1"/>
  <c r="R89" i="2"/>
  <c r="K89" i="2"/>
  <c r="L89" i="2" s="1"/>
  <c r="R328" i="2"/>
  <c r="K328" i="2"/>
  <c r="L328" i="2" s="1"/>
  <c r="R467" i="2"/>
  <c r="K467" i="2"/>
  <c r="L467" i="2" s="1"/>
  <c r="R406" i="2"/>
  <c r="K406" i="2"/>
  <c r="L406" i="2" s="1"/>
  <c r="R336" i="2"/>
  <c r="K336" i="2"/>
  <c r="L336" i="2" s="1"/>
  <c r="R303" i="2"/>
  <c r="K303" i="2"/>
  <c r="L303" i="2" s="1"/>
  <c r="R37" i="2"/>
  <c r="K37" i="2"/>
  <c r="L37" i="2" s="1"/>
  <c r="R319" i="2"/>
  <c r="K319" i="2"/>
  <c r="L319" i="2" s="1"/>
  <c r="R24" i="2"/>
  <c r="K24" i="2"/>
  <c r="L24" i="2" s="1"/>
  <c r="K370" i="2"/>
  <c r="L370" i="2" s="1"/>
  <c r="R370" i="2"/>
  <c r="R263" i="2"/>
  <c r="K263" i="2"/>
  <c r="L263" i="2" s="1"/>
  <c r="R177" i="2"/>
  <c r="K177" i="2"/>
  <c r="L177" i="2" s="1"/>
  <c r="R126" i="2"/>
  <c r="K126" i="2"/>
  <c r="L126" i="2" s="1"/>
  <c r="R497" i="2"/>
  <c r="K497" i="2"/>
  <c r="L497" i="2" s="1"/>
  <c r="R444" i="2"/>
  <c r="K444" i="2"/>
  <c r="L444" i="2" s="1"/>
  <c r="R358" i="2"/>
  <c r="K358" i="2"/>
  <c r="L358" i="2" s="1"/>
  <c r="R330" i="2"/>
  <c r="K330" i="2"/>
  <c r="L330" i="2" s="1"/>
  <c r="R66" i="2"/>
  <c r="K66" i="2"/>
  <c r="L66" i="2" s="1"/>
  <c r="R286" i="2"/>
  <c r="K286" i="2"/>
  <c r="L286" i="2" s="1"/>
  <c r="R233" i="2"/>
  <c r="K233" i="2"/>
  <c r="L233" i="2" s="1"/>
  <c r="R520" i="2"/>
  <c r="K520" i="2"/>
  <c r="L520" i="2" s="1"/>
  <c r="R204" i="2"/>
  <c r="K204" i="2"/>
  <c r="L204" i="2" s="1"/>
  <c r="R150" i="2"/>
  <c r="K150" i="2"/>
  <c r="L150" i="2" s="1"/>
  <c r="R100" i="2"/>
  <c r="K100" i="2"/>
  <c r="L100" i="2" s="1"/>
  <c r="R477" i="2"/>
  <c r="K477" i="2"/>
  <c r="L477" i="2" s="1"/>
  <c r="R478" i="2"/>
  <c r="K478" i="2"/>
  <c r="L478" i="2" s="1"/>
  <c r="R418" i="2"/>
  <c r="K418" i="2"/>
  <c r="L418" i="2" s="1"/>
  <c r="R48" i="2"/>
  <c r="K48" i="2"/>
  <c r="L48" i="2" s="1"/>
  <c r="R198" i="2"/>
  <c r="K198" i="2"/>
  <c r="L198" i="2" s="1"/>
  <c r="R392" i="2"/>
  <c r="K392" i="2"/>
  <c r="L392" i="2" s="1"/>
  <c r="R481" i="2"/>
  <c r="K481" i="2"/>
  <c r="L481" i="2" s="1"/>
  <c r="R141" i="2"/>
  <c r="K141" i="2"/>
  <c r="L141" i="2" s="1"/>
  <c r="R173" i="2"/>
  <c r="K173" i="2"/>
  <c r="L173" i="2" s="1"/>
  <c r="R451" i="2"/>
  <c r="K451" i="2"/>
  <c r="L451" i="2" s="1"/>
  <c r="R49" i="2"/>
  <c r="K49" i="2"/>
  <c r="L49" i="2" s="1"/>
  <c r="R82" i="2"/>
  <c r="K82" i="2"/>
  <c r="L82" i="2" s="1"/>
  <c r="R296" i="2"/>
  <c r="K296" i="2"/>
  <c r="L296" i="2" s="1"/>
  <c r="R337" i="2"/>
  <c r="K337" i="2"/>
  <c r="L337" i="2" s="1"/>
  <c r="R103" i="2"/>
  <c r="K103" i="2"/>
  <c r="L103" i="2" s="1"/>
  <c r="R367" i="2"/>
  <c r="K367" i="2"/>
  <c r="L367" i="2" s="1"/>
  <c r="R186" i="2"/>
  <c r="K186" i="2"/>
  <c r="L186" i="2" s="1"/>
  <c r="R136" i="2"/>
  <c r="K136" i="2"/>
  <c r="L136" i="2" s="1"/>
  <c r="R85" i="2"/>
  <c r="K85" i="2"/>
  <c r="L85" i="2" s="1"/>
  <c r="R310" i="2"/>
  <c r="K310" i="2"/>
  <c r="L310" i="2" s="1"/>
  <c r="R462" i="2"/>
  <c r="K462" i="2"/>
  <c r="L462" i="2" s="1"/>
  <c r="R400" i="2"/>
  <c r="K400" i="2"/>
  <c r="L400" i="2" s="1"/>
  <c r="R332" i="2"/>
  <c r="K332" i="2"/>
  <c r="L332" i="2" s="1"/>
  <c r="R299" i="2"/>
  <c r="K299" i="2"/>
  <c r="L299" i="2" s="1"/>
  <c r="R33" i="2"/>
  <c r="K33" i="2"/>
  <c r="L33" i="2" s="1"/>
  <c r="R304" i="2"/>
  <c r="K304" i="2"/>
  <c r="L304" i="2" s="1"/>
  <c r="R20" i="2"/>
  <c r="K20" i="2"/>
  <c r="L20" i="2" s="1"/>
  <c r="R355" i="2"/>
  <c r="K355" i="2"/>
  <c r="L355" i="2" s="1"/>
  <c r="R259" i="2"/>
  <c r="K259" i="2"/>
  <c r="L259" i="2" s="1"/>
  <c r="R278" i="2"/>
  <c r="K278" i="2"/>
  <c r="L278" i="2" s="1"/>
  <c r="R347" i="2"/>
  <c r="K347" i="2"/>
  <c r="L347" i="2" s="1"/>
  <c r="R172" i="2"/>
  <c r="K172" i="2"/>
  <c r="L172" i="2" s="1"/>
  <c r="R122" i="2"/>
  <c r="K122" i="2"/>
  <c r="L122" i="2" s="1"/>
  <c r="R492" i="2"/>
  <c r="K492" i="2"/>
  <c r="L492" i="2" s="1"/>
  <c r="R439" i="2"/>
  <c r="K439" i="2"/>
  <c r="L439" i="2" s="1"/>
  <c r="R326" i="2"/>
  <c r="K326" i="2"/>
  <c r="L326" i="2" s="1"/>
  <c r="R62" i="2"/>
  <c r="K62" i="2"/>
  <c r="L62" i="2" s="1"/>
  <c r="R279" i="2"/>
  <c r="K279" i="2"/>
  <c r="L279" i="2" s="1"/>
  <c r="R509" i="2"/>
  <c r="K509" i="2"/>
  <c r="L509" i="2" s="1"/>
  <c r="R199" i="2"/>
  <c r="K199" i="2"/>
  <c r="L199" i="2" s="1"/>
  <c r="R146" i="2"/>
  <c r="K146" i="2"/>
  <c r="L146" i="2" s="1"/>
  <c r="R96" i="2"/>
  <c r="K96" i="2"/>
  <c r="L96" i="2" s="1"/>
  <c r="R442" i="2"/>
  <c r="K442" i="2"/>
  <c r="L442" i="2" s="1"/>
  <c r="R474" i="2"/>
  <c r="K474" i="2"/>
  <c r="L474" i="2" s="1"/>
  <c r="K414" i="2"/>
  <c r="L414" i="2" s="1"/>
  <c r="R414" i="2"/>
  <c r="R315" i="2"/>
  <c r="K315" i="2"/>
  <c r="L315" i="2" s="1"/>
  <c r="R43" i="2"/>
  <c r="K43" i="2"/>
  <c r="L43" i="2" s="1"/>
  <c r="R145" i="2"/>
  <c r="K145" i="2"/>
  <c r="L145" i="2" s="1"/>
  <c r="R269" i="2"/>
  <c r="K269" i="2"/>
  <c r="L269" i="2" s="1"/>
  <c r="R292" i="2"/>
  <c r="K292" i="2"/>
  <c r="L292" i="2" s="1"/>
  <c r="R270" i="2"/>
  <c r="K270" i="2"/>
  <c r="L270" i="2" s="1"/>
  <c r="R404" i="2"/>
  <c r="K404" i="2"/>
  <c r="L404" i="2" s="1"/>
  <c r="R376" i="2"/>
  <c r="K376" i="2"/>
  <c r="L376" i="2" s="1"/>
  <c r="R449" i="2"/>
  <c r="K449" i="2"/>
  <c r="L449" i="2" s="1"/>
  <c r="R217" i="2"/>
  <c r="K217" i="2"/>
  <c r="L217" i="2" s="1"/>
  <c r="R301" i="2"/>
  <c r="K301" i="2"/>
  <c r="L301" i="2" s="1"/>
  <c r="R214" i="2"/>
  <c r="K214" i="2"/>
  <c r="L214" i="2" s="1"/>
  <c r="R158" i="2"/>
  <c r="K158" i="2"/>
  <c r="L158" i="2" s="1"/>
  <c r="R210" i="2"/>
  <c r="K210" i="2"/>
  <c r="L210" i="2" s="1"/>
  <c r="R154" i="2"/>
  <c r="K154" i="2"/>
  <c r="L154" i="2" s="1"/>
  <c r="R389" i="2"/>
  <c r="K389" i="2"/>
  <c r="L389" i="2" s="1"/>
  <c r="R277" i="2"/>
  <c r="K277" i="2"/>
  <c r="L277" i="2" s="1"/>
  <c r="R382" i="2"/>
  <c r="K382" i="2"/>
  <c r="L382" i="2" s="1"/>
  <c r="R519" i="2"/>
  <c r="K519" i="2"/>
  <c r="L519" i="2" s="1"/>
  <c r="R203" i="2"/>
  <c r="K203" i="2"/>
  <c r="L203" i="2" s="1"/>
  <c r="R149" i="2"/>
  <c r="K149" i="2"/>
  <c r="L149" i="2" s="1"/>
  <c r="R99" i="2"/>
  <c r="K99" i="2"/>
  <c r="L99" i="2" s="1"/>
  <c r="R385" i="2"/>
  <c r="K385" i="2"/>
  <c r="L385" i="2" s="1"/>
  <c r="R273" i="2"/>
  <c r="K273" i="2"/>
  <c r="L273" i="2" s="1"/>
  <c r="R182" i="2"/>
  <c r="K182" i="2"/>
  <c r="L182" i="2" s="1"/>
  <c r="R132" i="2"/>
  <c r="K132" i="2"/>
  <c r="L132" i="2" s="1"/>
  <c r="R80" i="2"/>
  <c r="K80" i="2"/>
  <c r="L80" i="2" s="1"/>
  <c r="R458" i="2"/>
  <c r="K458" i="2"/>
  <c r="L458" i="2" s="1"/>
  <c r="R396" i="2"/>
  <c r="K396" i="2"/>
  <c r="L396" i="2" s="1"/>
  <c r="R227" i="2"/>
  <c r="K227" i="2"/>
  <c r="L227" i="2" s="1"/>
  <c r="R23" i="2"/>
  <c r="K23" i="2"/>
  <c r="L23" i="2" s="1"/>
  <c r="R73" i="2"/>
  <c r="K73" i="2"/>
  <c r="L73" i="2" s="1"/>
  <c r="R11" i="2"/>
  <c r="K11" i="2"/>
  <c r="L11" i="2" s="1"/>
  <c r="R351" i="2"/>
  <c r="K351" i="2"/>
  <c r="L351" i="2" s="1"/>
  <c r="R255" i="2"/>
  <c r="K255" i="2"/>
  <c r="L255" i="2" s="1"/>
  <c r="R253" i="2"/>
  <c r="K253" i="2"/>
  <c r="L253" i="2" s="1"/>
  <c r="R230" i="2"/>
  <c r="K230" i="2"/>
  <c r="L230" i="2" s="1"/>
  <c r="R168" i="2"/>
  <c r="K168" i="2"/>
  <c r="L168" i="2" s="1"/>
  <c r="R118" i="2"/>
  <c r="K118" i="2"/>
  <c r="L118" i="2" s="1"/>
  <c r="R386" i="2"/>
  <c r="K386" i="2"/>
  <c r="L386" i="2" s="1"/>
  <c r="R488" i="2"/>
  <c r="K488" i="2"/>
  <c r="L488" i="2" s="1"/>
  <c r="R433" i="2"/>
  <c r="K433" i="2"/>
  <c r="L433" i="2" s="1"/>
  <c r="R322" i="2"/>
  <c r="K322" i="2"/>
  <c r="L322" i="2" s="1"/>
  <c r="R57" i="2"/>
  <c r="K57" i="2"/>
  <c r="L57" i="2" s="1"/>
  <c r="R517" i="2"/>
  <c r="K517" i="2"/>
  <c r="L517" i="2" s="1"/>
  <c r="R275" i="2"/>
  <c r="K275" i="2"/>
  <c r="L275" i="2" s="1"/>
  <c r="R365" i="2"/>
  <c r="K365" i="2"/>
  <c r="L365" i="2" s="1"/>
  <c r="R194" i="2"/>
  <c r="K194" i="2"/>
  <c r="L194" i="2" s="1"/>
  <c r="R142" i="2"/>
  <c r="K142" i="2"/>
  <c r="L142" i="2" s="1"/>
  <c r="R91" i="2"/>
  <c r="K91" i="2"/>
  <c r="L91" i="2" s="1"/>
  <c r="R397" i="2"/>
  <c r="K397" i="2"/>
  <c r="L397" i="2" s="1"/>
  <c r="R469" i="2"/>
  <c r="K469" i="2"/>
  <c r="L469" i="2" s="1"/>
  <c r="R408" i="2"/>
  <c r="K408" i="2"/>
  <c r="L408" i="2" s="1"/>
  <c r="R342" i="2"/>
  <c r="K342" i="2"/>
  <c r="L342" i="2" s="1"/>
  <c r="R311" i="2"/>
  <c r="K311" i="2"/>
  <c r="L311" i="2" s="1"/>
  <c r="R39" i="2"/>
  <c r="K39" i="2"/>
  <c r="L39" i="2" s="1"/>
</calcChain>
</file>

<file path=xl/sharedStrings.xml><?xml version="1.0" encoding="utf-8"?>
<sst xmlns="http://schemas.openxmlformats.org/spreadsheetml/2006/main" count="2001" uniqueCount="1369">
  <si>
    <t>№ п/п</t>
  </si>
  <si>
    <t>Наименование  работ</t>
  </si>
  <si>
    <t>Состав работ</t>
  </si>
  <si>
    <t>Единица измерения</t>
  </si>
  <si>
    <t>Удельная стоимость за единицу (базовое значение) без НДС, руб.</t>
  </si>
  <si>
    <t>в том числе стоимость СМР (работ )</t>
  </si>
  <si>
    <t>в том числе стоимость кабеля, основных материалов (с учётом ТЗР)</t>
  </si>
  <si>
    <t>в том числе стоимость ПИР</t>
  </si>
  <si>
    <t>ВОК ёмкостью более  8 до 16 волокон включительно</t>
  </si>
  <si>
    <t>1 ед. оборудования</t>
  </si>
  <si>
    <t>Раздел 4. Прокладка и монтаж кабельных линий связи (в т.ч. магистральных), доумощнение ранее построенных сетей связи</t>
  </si>
  <si>
    <t>4.1 Предпроектные/проектно-изыскательские работы</t>
  </si>
  <si>
    <t>4.1.1</t>
  </si>
  <si>
    <t>объект</t>
  </si>
  <si>
    <t>4.1.2</t>
  </si>
  <si>
    <t>1 га</t>
  </si>
  <si>
    <t>Стоимость определяется на основании предоставления подтверждающих документов</t>
  </si>
  <si>
    <t>4.1.3</t>
  </si>
  <si>
    <t>4.1.4</t>
  </si>
  <si>
    <t>1 шт.</t>
  </si>
  <si>
    <t>4.1.5</t>
  </si>
  <si>
    <t>комплекс</t>
  </si>
  <si>
    <t>4.1.6</t>
  </si>
  <si>
    <t>4.1.7.1</t>
  </si>
  <si>
    <t>4.1.7</t>
  </si>
  <si>
    <t>4.1.8</t>
  </si>
  <si>
    <t>4.1.9</t>
  </si>
  <si>
    <t>4.1.10</t>
  </si>
  <si>
    <t>4.1.11</t>
  </si>
  <si>
    <t>Разработка схемы организации связи</t>
  </si>
  <si>
    <t xml:space="preserve">Включая и не ограничиваясь: Разработка схемы организации связи, синхронизации, управления, служебной связи, схемы переключения и переноса оборудования. Согласование с Заказчиком и заинтересованными организациями. </t>
  </si>
  <si>
    <t>4.1.12</t>
  </si>
  <si>
    <t>Разработка проекта сохранения объекта культурного наследия, согласование работ с КГИОП</t>
  </si>
  <si>
    <t>4.1.13</t>
  </si>
  <si>
    <t>Охранно-археологические изыскания/исследования</t>
  </si>
  <si>
    <t>4.2</t>
  </si>
  <si>
    <t>4.2.1</t>
  </si>
  <si>
    <t>ВОК ёмкостью  до 8 волокон включительно</t>
  </si>
  <si>
    <t xml:space="preserve">1 км трассы кабеля </t>
  </si>
  <si>
    <t>4.2.2</t>
  </si>
  <si>
    <t>4.2.3</t>
  </si>
  <si>
    <t>ВОК ёмкостью  более 16 до 24 волокон включительно</t>
  </si>
  <si>
    <t>4.2.4</t>
  </si>
  <si>
    <t>ВОК ёмкостью  более 24 до 32 волокон включительно</t>
  </si>
  <si>
    <t>4.2.5</t>
  </si>
  <si>
    <t>ВОК ёмкостью более 32 до 48 волокон включительно</t>
  </si>
  <si>
    <t>4.2.6</t>
  </si>
  <si>
    <t>4.2.7</t>
  </si>
  <si>
    <t>ВОК ёмкостью более  64 волокон до 96 включительно</t>
  </si>
  <si>
    <t>4.2.8</t>
  </si>
  <si>
    <t>ВОК ёмкостью более 96 до 144 волокон включительно</t>
  </si>
  <si>
    <t>4.2.9</t>
  </si>
  <si>
    <t>ВОК ёмкостью более 144 до 192 волокон включительно</t>
  </si>
  <si>
    <t>4.2.10</t>
  </si>
  <si>
    <t>ВОК ёмкостью более 192 до 256 волокон включительно</t>
  </si>
  <si>
    <t>4.2.11</t>
  </si>
  <si>
    <t>ВОК ёмкостью более 256 до 288 волокон включительно</t>
  </si>
  <si>
    <t>4.3</t>
  </si>
  <si>
    <t>4.3.1</t>
  </si>
  <si>
    <t>4.3.2</t>
  </si>
  <si>
    <t>4.3.3</t>
  </si>
  <si>
    <t>4.3.4</t>
  </si>
  <si>
    <t>4.3.5</t>
  </si>
  <si>
    <t>4.3.6</t>
  </si>
  <si>
    <t>4.3.7</t>
  </si>
  <si>
    <t>4.3.8</t>
  </si>
  <si>
    <t>4.3.9</t>
  </si>
  <si>
    <t>4.3.10</t>
  </si>
  <si>
    <t>4.3.11</t>
  </si>
  <si>
    <t>4.4</t>
  </si>
  <si>
    <t>4.4.1</t>
  </si>
  <si>
    <t>4.4.2</t>
  </si>
  <si>
    <t>4.4.3</t>
  </si>
  <si>
    <t>4.4.4</t>
  </si>
  <si>
    <t>4.4.5</t>
  </si>
  <si>
    <t>4.4.6</t>
  </si>
  <si>
    <t>4.4.7</t>
  </si>
  <si>
    <t>ВОК ёмкостью более  64  волокон до 96 включительно</t>
  </si>
  <si>
    <t>4.4.8</t>
  </si>
  <si>
    <t>ВОК ёмкостью до  144 волокна</t>
  </si>
  <si>
    <t>4.4.1.1</t>
  </si>
  <si>
    <t>4.4.1.1.1.</t>
  </si>
  <si>
    <t>4.4.1.1.2.</t>
  </si>
  <si>
    <t>4.4.1.1.3.</t>
  </si>
  <si>
    <t>4.4.1.1.4.</t>
  </si>
  <si>
    <t>4.4.1.1.5.</t>
  </si>
  <si>
    <t>4.4.1.1.6.</t>
  </si>
  <si>
    <t>4.4.1.1.7.</t>
  </si>
  <si>
    <t>4.5</t>
  </si>
  <si>
    <t xml:space="preserve">Монтаж оптического кросса  (ШКОН, ШКОС) </t>
  </si>
  <si>
    <t>4.5.1</t>
  </si>
  <si>
    <t>ёмкостью до 8 портов включительно</t>
  </si>
  <si>
    <t>1 оптический кросс</t>
  </si>
  <si>
    <t>4.5.2</t>
  </si>
  <si>
    <t>ёмкостью более 8 до 16 портов включительно</t>
  </si>
  <si>
    <t>4.5.3</t>
  </si>
  <si>
    <t>ёмкостью более 16 до 24 портов включительно</t>
  </si>
  <si>
    <t>4.5.4</t>
  </si>
  <si>
    <t>ёмкостью более 24 до 32 портов включительно</t>
  </si>
  <si>
    <t>4.5.5</t>
  </si>
  <si>
    <t>ёмкостью более 32 до 48 портов включительно</t>
  </si>
  <si>
    <t>4.5.6</t>
  </si>
  <si>
    <t>4.6</t>
  </si>
  <si>
    <t xml:space="preserve">Монтаж муфты на волоконно-оптическом кабеле </t>
  </si>
  <si>
    <t>4.6.1</t>
  </si>
  <si>
    <t>до 24 ОВ включительно (соединений)</t>
  </si>
  <si>
    <t>1 муфта</t>
  </si>
  <si>
    <t>4.6.2</t>
  </si>
  <si>
    <t>до 48 ОВ включительно (соединений)</t>
  </si>
  <si>
    <t>4.6.3</t>
  </si>
  <si>
    <t>до 96 ОВ включительно (соединений)</t>
  </si>
  <si>
    <t>4.6.4</t>
  </si>
  <si>
    <t>до 144 ОВ включительно (соединений)</t>
  </si>
  <si>
    <t>4.6.5</t>
  </si>
  <si>
    <t>4.7</t>
  </si>
  <si>
    <t>4.7.1</t>
  </si>
  <si>
    <t>ёмкостью 10 пар (жила 0,4)</t>
  </si>
  <si>
    <t>4.7.2</t>
  </si>
  <si>
    <t>ёмкостью 20 пар (жила 0,4)</t>
  </si>
  <si>
    <t>4.7.3</t>
  </si>
  <si>
    <t>ёмкостью 30 пар (жила 0,4)</t>
  </si>
  <si>
    <t>4.7.4</t>
  </si>
  <si>
    <t>ёмкостью  50 пар (жила 0,4)</t>
  </si>
  <si>
    <t>4.7.5</t>
  </si>
  <si>
    <t>ёмкостью  100 пар (жила 0,4)</t>
  </si>
  <si>
    <t>4.7.6</t>
  </si>
  <si>
    <t>ёмкостью  200 пар (жила 0,4)</t>
  </si>
  <si>
    <t>4.7.7</t>
  </si>
  <si>
    <t>ёмкостью 300 пар (жила 0,4)</t>
  </si>
  <si>
    <t>4.7.8</t>
  </si>
  <si>
    <t>ёмкостью  400 пар (жила 0,4)</t>
  </si>
  <si>
    <t>4.7.9</t>
  </si>
  <si>
    <t>ёмкостью более 400 пар до 600 пар (жила 0,4)</t>
  </si>
  <si>
    <t>4.7.10</t>
  </si>
  <si>
    <t>ёмкостью 10 пар  (жила 0,5)</t>
  </si>
  <si>
    <t>4.7.11</t>
  </si>
  <si>
    <t>ёмкостью 20 пар  (жила 0,5)</t>
  </si>
  <si>
    <t>4.7.12</t>
  </si>
  <si>
    <t>ёмкостью 30 пар  (жила 0,5)</t>
  </si>
  <si>
    <t>4.7.13</t>
  </si>
  <si>
    <t>ёмкостью  50 пар  (жила 0,5)</t>
  </si>
  <si>
    <t>4.7.14</t>
  </si>
  <si>
    <t>ёмкостью  100 пар (жила 0,5)</t>
  </si>
  <si>
    <t>4.7.15</t>
  </si>
  <si>
    <t>ёмкостью  200 пар (жила 0,5)</t>
  </si>
  <si>
    <t>4.7.16</t>
  </si>
  <si>
    <t>ёмкостью 300 пар (жила 0,5)</t>
  </si>
  <si>
    <t>4.7.17</t>
  </si>
  <si>
    <t>ёмкостью  400 пар (жила 0,5)</t>
  </si>
  <si>
    <t>4.7.18</t>
  </si>
  <si>
    <t>ёмкостью  500 пар (жила 0,5)</t>
  </si>
  <si>
    <t>4.7.19</t>
  </si>
  <si>
    <t>ёмкостью 600 пар (жила 0,5)</t>
  </si>
  <si>
    <t>4.7.20</t>
  </si>
  <si>
    <t>ёмкостью  50 пар  (жила 0,7)</t>
  </si>
  <si>
    <t>4.7.21</t>
  </si>
  <si>
    <t>ёмкостью 100 пар (жила 0,7)</t>
  </si>
  <si>
    <t>4.8</t>
  </si>
  <si>
    <t xml:space="preserve">Прокладка и монтаж медного кабеля всех типов в грунт, включая внутриобъектовые работы </t>
  </si>
  <si>
    <t>4.8.1</t>
  </si>
  <si>
    <t>4.8.2</t>
  </si>
  <si>
    <t>4.8.3</t>
  </si>
  <si>
    <t>4.8.4</t>
  </si>
  <si>
    <t>4.8.5</t>
  </si>
  <si>
    <t>4.8.6</t>
  </si>
  <si>
    <t>4.8.7</t>
  </si>
  <si>
    <t>4.8.8</t>
  </si>
  <si>
    <t>4.8.9</t>
  </si>
  <si>
    <t>4.8.10</t>
  </si>
  <si>
    <t>4.8.11</t>
  </si>
  <si>
    <t>4.8.12</t>
  </si>
  <si>
    <t>4.8.13</t>
  </si>
  <si>
    <t>4.8.14</t>
  </si>
  <si>
    <t>4.8.15</t>
  </si>
  <si>
    <t>4.8.16</t>
  </si>
  <si>
    <t>4.8.17</t>
  </si>
  <si>
    <t>4.8.18</t>
  </si>
  <si>
    <t>4.8.19</t>
  </si>
  <si>
    <t>4.8.20</t>
  </si>
  <si>
    <t>4.8.21</t>
  </si>
  <si>
    <t>4.9</t>
  </si>
  <si>
    <t>Прокладка и монтаж медного кабеля  всех типов по опорам,  включая внутриобъектовые работы</t>
  </si>
  <si>
    <t>4.9.1</t>
  </si>
  <si>
    <t>4.9.2</t>
  </si>
  <si>
    <t>4.9.3</t>
  </si>
  <si>
    <t>4.9.4</t>
  </si>
  <si>
    <t>4.9.5</t>
  </si>
  <si>
    <t>4.9.6</t>
  </si>
  <si>
    <t>4.9.7</t>
  </si>
  <si>
    <t>4.9.8</t>
  </si>
  <si>
    <t>4.9.9</t>
  </si>
  <si>
    <t>4.9.10</t>
  </si>
  <si>
    <t>4.9.11</t>
  </si>
  <si>
    <t>4.9.12</t>
  </si>
  <si>
    <t>4.9.13</t>
  </si>
  <si>
    <t>4.9.14</t>
  </si>
  <si>
    <t>4.9.15</t>
  </si>
  <si>
    <t>4.9.16</t>
  </si>
  <si>
    <t>4.9.17</t>
  </si>
  <si>
    <t>4.9.18</t>
  </si>
  <si>
    <t>4.9.19</t>
  </si>
  <si>
    <t>4.9.20</t>
  </si>
  <si>
    <t>4.9.21</t>
  </si>
  <si>
    <t>4.10</t>
  </si>
  <si>
    <t xml:space="preserve">Монтаж муфты прямой/разветвительной  на  медном кабеле </t>
  </si>
  <si>
    <t>4.10.1</t>
  </si>
  <si>
    <t>до 10x2</t>
  </si>
  <si>
    <t>4.10.2</t>
  </si>
  <si>
    <t>до 20x2</t>
  </si>
  <si>
    <t>4.10.3</t>
  </si>
  <si>
    <t>до 30x2</t>
  </si>
  <si>
    <t>4.10.4</t>
  </si>
  <si>
    <t>до 50x2</t>
  </si>
  <si>
    <t>4.10.5</t>
  </si>
  <si>
    <t>до 100x2</t>
  </si>
  <si>
    <t>4.10.6</t>
  </si>
  <si>
    <t>до 200x2</t>
  </si>
  <si>
    <t>4.10.7</t>
  </si>
  <si>
    <t>до 300x2</t>
  </si>
  <si>
    <t>4.10.8</t>
  </si>
  <si>
    <t>до 400x2</t>
  </si>
  <si>
    <t>4.10.9</t>
  </si>
  <si>
    <t>до 600x2</t>
  </si>
  <si>
    <t>4.10.10</t>
  </si>
  <si>
    <t>до 800x2</t>
  </si>
  <si>
    <t>4.11</t>
  </si>
  <si>
    <t>Выполнение кроссировочных работ</t>
  </si>
  <si>
    <t>СМР, включая (но не ограничиваясь)  кроссировочного провода  и материалов. Проведение  всех измерений. Оформление исполнительной документации.</t>
  </si>
  <si>
    <t>пара</t>
  </si>
  <si>
    <t>4.12</t>
  </si>
  <si>
    <t>4.14</t>
  </si>
  <si>
    <t xml:space="preserve">Демонтаж  кабеля </t>
  </si>
  <si>
    <t>4.14.1</t>
  </si>
  <si>
    <t xml:space="preserve"> Демонтаж ВОК любой емкости из кабельной канализации, включая демонтаж внутри объекта (до кросса включительно):</t>
  </si>
  <si>
    <t>1 км кабеля</t>
  </si>
  <si>
    <t>4.14.2</t>
  </si>
  <si>
    <t>4.14.3</t>
  </si>
  <si>
    <t>4.14.3.1</t>
  </si>
  <si>
    <t>ёмкостью 10 - 100 пар</t>
  </si>
  <si>
    <t>4.14.3.2</t>
  </si>
  <si>
    <t>ёмкостью 200 - 300 пар</t>
  </si>
  <si>
    <t>4.14.3.3</t>
  </si>
  <si>
    <t>ёмкостью 400 - 600 пар</t>
  </si>
  <si>
    <t>4.14.4</t>
  </si>
  <si>
    <t xml:space="preserve">Демонтаж медного кабеля всех типов из грунта, включая демонтаж внутри объекта (до кросса включительно), емкость кабеля (включительно): </t>
  </si>
  <si>
    <t>4.14.4.1</t>
  </si>
  <si>
    <t>4.14.4.2</t>
  </si>
  <si>
    <t>4.14.4.3</t>
  </si>
  <si>
    <t>4.14.5</t>
  </si>
  <si>
    <t>Демонтаж медного кабеля  всех типов с опор,  включая демонтаж внутри объекта (до кросса включительно), емкость кабеля (включительно):</t>
  </si>
  <si>
    <t>4.14.5.1</t>
  </si>
  <si>
    <t>4.14.5.2</t>
  </si>
  <si>
    <t>4.14.5.3</t>
  </si>
  <si>
    <t>Раздел 5. Инфраструктура (Строительство ЛКСС)</t>
  </si>
  <si>
    <t xml:space="preserve"> Строительство ЛКСС</t>
  </si>
  <si>
    <t>5.0.1</t>
  </si>
  <si>
    <t>1 км трассы</t>
  </si>
  <si>
    <t>5.1</t>
  </si>
  <si>
    <t>5.2</t>
  </si>
  <si>
    <t>Докладка каждого дополнительного канала кабельной канализации в период строительства</t>
  </si>
  <si>
    <t>кан-км</t>
  </si>
  <si>
    <t>5.3</t>
  </si>
  <si>
    <t>5.4</t>
  </si>
  <si>
    <t xml:space="preserve">Восстановление поврежденного канала кабельной канализации </t>
  </si>
  <si>
    <t>5.5</t>
  </si>
  <si>
    <t>п.м. перехода</t>
  </si>
  <si>
    <t>5.5.1</t>
  </si>
  <si>
    <t>5.5.2</t>
  </si>
  <si>
    <t>5.6</t>
  </si>
  <si>
    <t>5.6.1</t>
  </si>
  <si>
    <t xml:space="preserve">в грунтах групп 1-3, диаметр   не менее 63 мм </t>
  </si>
  <si>
    <t>5.6.2</t>
  </si>
  <si>
    <t xml:space="preserve">в грунтах групп 4-6 диаметр   не менее 63 мм </t>
  </si>
  <si>
    <t>5.7</t>
  </si>
  <si>
    <t>5.7.1</t>
  </si>
  <si>
    <t>5.7.2</t>
  </si>
  <si>
    <t>5.7.3</t>
  </si>
  <si>
    <t>5.7.4</t>
  </si>
  <si>
    <t>5.8.01</t>
  </si>
  <si>
    <t>Установка колодца типа ККС-1, в том числе при организации участка ГНБ и на существующей кабельной канализации</t>
  </si>
  <si>
    <t>5.8</t>
  </si>
  <si>
    <t>Установка колодца типа ККС-2, в том числе при организации участка ГНБ и на существующей кабельной канализации</t>
  </si>
  <si>
    <t>5.9</t>
  </si>
  <si>
    <t>Установка колодца типа ККС-3,  в том числе при организации участка ГНБ и на существующей кабельной канализации</t>
  </si>
  <si>
    <t>5.10</t>
  </si>
  <si>
    <t>Установка колодца типа ККС-4, в том числе при организации участка ГНБ и на существующей кабельной канализации</t>
  </si>
  <si>
    <t>5.11</t>
  </si>
  <si>
    <t>Установка колодца типа ККС-5,  в том числе при организации участка ГНБ и на существующей кабельной канализации</t>
  </si>
  <si>
    <t>5.12</t>
  </si>
  <si>
    <t>Установка колодца типа ККТМ-1,  в том числе при организации участка ГНБ и на существующей кабельной канализации в сегменте малоэтажной застройки, коттеджных посёлках</t>
  </si>
  <si>
    <t>5.13</t>
  </si>
  <si>
    <t>Установка поземных смотровых устройств типа КОТ-1/КОТ-2</t>
  </si>
  <si>
    <t>5.14</t>
  </si>
  <si>
    <t>Перебивка колодцев кабельной канализации при докладке дополнительных каналов в существующей канализации</t>
  </si>
  <si>
    <t>5.15</t>
  </si>
  <si>
    <t>Восстановление асфальтобетонных покрытий проезжей части</t>
  </si>
  <si>
    <t>м2</t>
  </si>
  <si>
    <t>5.16</t>
  </si>
  <si>
    <t>Восстановление асфальтобетонного покрытия тротуаров</t>
  </si>
  <si>
    <t>5.17</t>
  </si>
  <si>
    <t>Восстановление покрытия из брусчатки</t>
  </si>
  <si>
    <t>5.18</t>
  </si>
  <si>
    <t xml:space="preserve">Восстановление газонного покрытия </t>
  </si>
  <si>
    <t>5.19</t>
  </si>
  <si>
    <t>5.20</t>
  </si>
  <si>
    <t>Подъём железобетонных/металлических запорных устройств большого веса на колодцах кабельной канализации сторонних владельцев</t>
  </si>
  <si>
    <t>5.21</t>
  </si>
  <si>
    <t>5.22</t>
  </si>
  <si>
    <t>Укрепление существующих опор разных видов</t>
  </si>
  <si>
    <t>5.23</t>
  </si>
  <si>
    <t>5.24</t>
  </si>
  <si>
    <t>1 м</t>
  </si>
  <si>
    <t>5.25</t>
  </si>
  <si>
    <t>5.26</t>
  </si>
  <si>
    <t xml:space="preserve">Устройство кабельного вывода на стену из кабельной трассы </t>
  </si>
  <si>
    <t>5.27</t>
  </si>
  <si>
    <t>Монтаж трубостоек на крыше здания для организации  воздушно-кабельных переходов/монтаж мачты</t>
  </si>
  <si>
    <t>5.28</t>
  </si>
  <si>
    <t>Демонтаж опор</t>
  </si>
  <si>
    <t>для деревянных / стальных/ композитных опор</t>
  </si>
  <si>
    <t>1 опора</t>
  </si>
  <si>
    <t>для ж/б опор</t>
  </si>
  <si>
    <t>5.29</t>
  </si>
  <si>
    <t>Монтаж уличного шкафа распределительного (ШР)</t>
  </si>
  <si>
    <t>1 шкаф</t>
  </si>
  <si>
    <t>5.30</t>
  </si>
  <si>
    <t>Монтаж климатического шкафа (Outdoor) размером от (750х350х1500)</t>
  </si>
  <si>
    <t>5.31</t>
  </si>
  <si>
    <t>Монтаж климатического шкафа (Indoor) 
размером от (750х350х1500)</t>
  </si>
  <si>
    <t>5.32</t>
  </si>
  <si>
    <t xml:space="preserve">Монтаж телекоммуникационного климатического шкафа на опоре/стене размером от (650х350Х650) </t>
  </si>
  <si>
    <t>5.33</t>
  </si>
  <si>
    <t>5.34</t>
  </si>
  <si>
    <t xml:space="preserve">Устройство ограждения контейнера </t>
  </si>
  <si>
    <t xml:space="preserve"> Домовая распределительная сеть (ДРС)</t>
  </si>
  <si>
    <t>6.1</t>
  </si>
  <si>
    <t xml:space="preserve"> Прокладка и монтаж многопарного передаточного кабеля "витая пара"Cat 5е ёмкостью до 10 пар включительно, от существующего УД до подъезда </t>
  </si>
  <si>
    <t>6.2</t>
  </si>
  <si>
    <t>Прокладка и монтаж многопарного передаточного кабеля "витая пара" Cat 5е ёмкостью до 25 пар включительно, от существующего УД до подъезда</t>
  </si>
  <si>
    <t>6.3</t>
  </si>
  <si>
    <t xml:space="preserve">Прокладка и монтаж многопарного передаточного кабеля "витая пара" Cat 5е до 50 пар включительно </t>
  </si>
  <si>
    <t>6.4</t>
  </si>
  <si>
    <t>Строительство слаботочного кабельного стояка в подъезде с установкой проходных коробок</t>
  </si>
  <si>
    <t>6.5</t>
  </si>
  <si>
    <t>Прокладка стальных труб диаметром 60 мм</t>
  </si>
  <si>
    <t>6.6</t>
  </si>
  <si>
    <t>ВОК от 16 до 24 волокон включительно</t>
  </si>
  <si>
    <t>6.8.2</t>
  </si>
  <si>
    <t>6.8.2.1</t>
  </si>
  <si>
    <t>ВОК до 4  волокон включительно</t>
  </si>
  <si>
    <t>6.8.2.2</t>
  </si>
  <si>
    <t>ВОК от 4 до 8  волокон включительно</t>
  </si>
  <si>
    <t>6.8.2.3</t>
  </si>
  <si>
    <t>ВОК от 8 до 16  волокон включительно</t>
  </si>
  <si>
    <t>6.8.2.4</t>
  </si>
  <si>
    <t>6.8.2.5</t>
  </si>
  <si>
    <t>ВОК от 24 до 48 волокон включительно</t>
  </si>
  <si>
    <t>6.16</t>
  </si>
  <si>
    <t>6.17</t>
  </si>
  <si>
    <t>6.18</t>
  </si>
  <si>
    <t>6.19</t>
  </si>
  <si>
    <t>Прокладка и монтаж кабельных ( в т.ч.  перфорированных, металлических) лотков до 400 мм, со всеми комплектующими (крышка, заглушки, повороты, соединительные элементы и прочее)</t>
  </si>
  <si>
    <t>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 стоимость основных и  крепежных материалов.</t>
  </si>
  <si>
    <t>6.20</t>
  </si>
  <si>
    <t>Прокладка металлорукава диаметром до 38мм</t>
  </si>
  <si>
    <t>6.21</t>
  </si>
  <si>
    <t>Монтаж/Замена патч-корда с монтажом/заменой SFP модуля (при необходимости) при длине патч-корда до 3 м</t>
  </si>
  <si>
    <t>1 патчкорд</t>
  </si>
  <si>
    <t>6.22</t>
  </si>
  <si>
    <t>Монтаж/Замена патч-корда с монтажом/заменой SFP модуля (при необходимости) при длине патч-корда свыше 3 м до 10 м включительно</t>
  </si>
  <si>
    <t>6.23</t>
  </si>
  <si>
    <t>Монтаж оптических  патч-кордов</t>
  </si>
  <si>
    <t>шт.</t>
  </si>
  <si>
    <t>6.24</t>
  </si>
  <si>
    <t xml:space="preserve">Монтаж оборудования </t>
  </si>
  <si>
    <t>6.25</t>
  </si>
  <si>
    <t>Монтаж шкафа, стойки 19"</t>
  </si>
  <si>
    <t>6.25.1</t>
  </si>
  <si>
    <t>до 9 U включительно</t>
  </si>
  <si>
    <t>6.25.2</t>
  </si>
  <si>
    <t>до 12U включительно</t>
  </si>
  <si>
    <t>6.25.3</t>
  </si>
  <si>
    <t>до 24U включительно</t>
  </si>
  <si>
    <t>6.25.4</t>
  </si>
  <si>
    <t>до 48U включительно</t>
  </si>
  <si>
    <t>6.26</t>
  </si>
  <si>
    <t>Монтаж телекоммуникационного  шкафа 19", телекоммуникационной стойки 19" любой ёмкости</t>
  </si>
  <si>
    <t>6.27</t>
  </si>
  <si>
    <t>Монтаж оптических кроссовых шкафов (типа КРН 4,крона)</t>
  </si>
  <si>
    <t>6.28</t>
  </si>
  <si>
    <t xml:space="preserve">Монтаж оборудования свыше 4U в существующий телекоммуникационный шкаф/стойку </t>
  </si>
  <si>
    <t>1 комплект</t>
  </si>
  <si>
    <t>6.29</t>
  </si>
  <si>
    <t xml:space="preserve">Монтаж оборудования  1-4U включительно, в существующий телекоммуникационный шкаф/место/стойку </t>
  </si>
  <si>
    <t>6.30</t>
  </si>
  <si>
    <t>Монтаж второго и каждого последующего коммутатора доступа/ СПВ-конвертера  в существующий телекоммуникационный шкаф в узле доступа</t>
  </si>
  <si>
    <t>6.31</t>
  </si>
  <si>
    <t>Обновление программного обеспечения оборудования</t>
  </si>
  <si>
    <t>6.32</t>
  </si>
  <si>
    <t xml:space="preserve"> Монтаж АТС, MSAN (без учета стоимости оборудования)</t>
  </si>
  <si>
    <t>6.32.1</t>
  </si>
  <si>
    <t>ёмкостью до 256 портов (включительно)</t>
  </si>
  <si>
    <t>6.32.2</t>
  </si>
  <si>
    <t>ёмкостью от 256-512 портов (включительно)</t>
  </si>
  <si>
    <t>6.32.3</t>
  </si>
  <si>
    <t>6.33</t>
  </si>
  <si>
    <t>Установка, монтаж и расшивка патч-панели 12 портов</t>
  </si>
  <si>
    <t>6.33.1</t>
  </si>
  <si>
    <t>Установка коммутационной коробки (JB-730) / разветвителя интерфейса RS</t>
  </si>
  <si>
    <t>6.34</t>
  </si>
  <si>
    <t>Установка, монтаж и расшивка патч-панели 24 порта</t>
  </si>
  <si>
    <t>6.35</t>
  </si>
  <si>
    <t>Демонтаж телекоммуникационного  шкафа, телекоммуникационной стойки: до 24 U включительно</t>
  </si>
  <si>
    <t>1шт</t>
  </si>
  <si>
    <t>6.36</t>
  </si>
  <si>
    <t>Демонтаж телекоммуникационного  шкафа, телекоммуникационной стойки: до 48 U включительно</t>
  </si>
  <si>
    <t>6.37</t>
  </si>
  <si>
    <t xml:space="preserve">Демонтаж оборудования из телекоммуникационного шкафа/стойки </t>
  </si>
  <si>
    <t>Устройство линий связи</t>
  </si>
  <si>
    <t>6.46</t>
  </si>
  <si>
    <t>Устройство линии кабелем типа UTP/FTP Cat 5е (до 4 пар)  по стене с креплением скобами (открытая проводка) с оконцовкой коннектором типа RJ или розеткой типа RJ</t>
  </si>
  <si>
    <t>6.47</t>
  </si>
  <si>
    <t>Устройство линии кабелем типа UTP/FTP Cat 5е (до 4 пар)  по стене с устройством и заделкой борозды с креплением  скобами (скрытая проводка) с оконцовкой коннектором типа RJ или розеткой типа RJ</t>
  </si>
  <si>
    <t>6.48</t>
  </si>
  <si>
    <t>Устройство линии кабелем типа UTP/FTP Cat 5е (до 4 пар)  по установленным конструкциям (труба/канал/гофра) с оконцовкой коннектором типа RJ или розеткой типа RJ</t>
  </si>
  <si>
    <t>6.49</t>
  </si>
  <si>
    <t>Устройство линии кабелем типа UTP/FTP Cat 5е (до 4 пар)  по конструкциям (труба/короб/гофра) с их установкой, с оконцовкой коннектором типа RJ или розеткой типа RJ</t>
  </si>
  <si>
    <t>6.50</t>
  </si>
  <si>
    <t>Устройство линии кабелем типа UTP/FTP Cat 5 (св. 4 до 8 пар)  по стене с креплением скобами (открытая проводка) с оконцовкой коннектором типа RJ или розеткой типа RJ</t>
  </si>
  <si>
    <t>6.51</t>
  </si>
  <si>
    <t>Устройство линии кабелем типа UTP/FTP Cat 5 (св.4 до 8 пар)  по стене с устройством и заделкой борозды с креплением  скобами (скрытая проводка) с оконцовкой коннектором типа RJ или розеткой типа RJ</t>
  </si>
  <si>
    <t>6.52</t>
  </si>
  <si>
    <t>Устройство линии кабелем типа UTP/FTP Cat 5е (св.4 до 8 пар) по установленным конструкциям (труба/канал/гофра) с оконцовкой коннектором типа RJ или розеткой типа RJ</t>
  </si>
  <si>
    <t>6.53</t>
  </si>
  <si>
    <t>Устройство линии кабелем типа UTP/FTP Cat 5е (св.4 до 8 пар) по конструкциям (труба/короб/гофра) с их установкой, с оконцовкой коннектором типа RJ или розеткой типа RJ</t>
  </si>
  <si>
    <t>6.54</t>
  </si>
  <si>
    <t>Прокладка и монтаж кабеля  типа  UTP/КПЛК(аналог),  внутри лифтовой камеры в шахте лифта</t>
  </si>
  <si>
    <t>6.55</t>
  </si>
  <si>
    <t>6.56</t>
  </si>
  <si>
    <t>6.57</t>
  </si>
  <si>
    <t>6.58</t>
  </si>
  <si>
    <t>Прокладка и монтаж коаксиального кабеля по установленным конструкциям (трубам, коробам и т.д.)</t>
  </si>
  <si>
    <t>6.59</t>
  </si>
  <si>
    <t>Прокладка и монтаж коаксиального кабеля с установкой конструкций (труб, коробов и т.д.)</t>
  </si>
  <si>
    <t>Комплексные услуги (домофония/радиофикация/видеонаблюдение/беспроводной доступ/телеметрия)</t>
  </si>
  <si>
    <t>6.63</t>
  </si>
  <si>
    <t xml:space="preserve">Сборка и монтаж базовой радиостанции на проектируемых конструкциях с их монтажом  </t>
  </si>
  <si>
    <t>6.64</t>
  </si>
  <si>
    <t>Сборка и монтаж базовой радиостанции на существующих конструкциях</t>
  </si>
  <si>
    <t>6.64.1</t>
  </si>
  <si>
    <t>Сборка и монтаж базовой радиостанции LoraWAN   (Фемтосота " Femtocell")   внутреннего размещения   и других аналогов.</t>
  </si>
  <si>
    <t>Установка Разветвительной коробки</t>
  </si>
  <si>
    <t xml:space="preserve">1 шт. </t>
  </si>
  <si>
    <t>6.89</t>
  </si>
  <si>
    <t>Установка, настройка оборудования Wi-Fi, видеокамеры в помещении (в т.ч в ДХ)</t>
  </si>
  <si>
    <t>6.90</t>
  </si>
  <si>
    <t xml:space="preserve">Установка, настройка  видеокамеры с кронштейном на фасаде здания </t>
  </si>
  <si>
    <t>6.91</t>
  </si>
  <si>
    <t>Установка камеры подъездного/внутриподъездного видеонаблюдения (ПВН)  (в т.ч системы городского видеонаблюдения)</t>
  </si>
  <si>
    <t>6.92</t>
  </si>
  <si>
    <t>Уличная камера на столбовой опоре</t>
  </si>
  <si>
    <t>6.92.1</t>
  </si>
  <si>
    <t>ПНР на систему  видеонаблюдения</t>
  </si>
  <si>
    <t xml:space="preserve">Включая и не ограничиваясь, ПНР на  систему видеонаблюдения  и сопутствующие элементы системы, обновление программного обеспечения, выполнение первичных настроек в соответствии с инструкциями и требованиями Заказчика работ.  </t>
  </si>
  <si>
    <t>6.93</t>
  </si>
  <si>
    <t xml:space="preserve">Монтаж оборудования Wi-Fi внешнего размещения (Outdoor) 
</t>
  </si>
  <si>
    <t>точка доступа</t>
  </si>
  <si>
    <t>6.94</t>
  </si>
  <si>
    <t>Монтаж оборудования Wi-Fi (точка доступа либо комплект направленных антенн) внутреннего размещения (Indoor) (офисные помещения, места массового скопления, ТЦ/ТРЦ)</t>
  </si>
  <si>
    <t>6.94.1</t>
  </si>
  <si>
    <t>Прокладка и монтаж оптоэлектрического комбинированного кабеля (типа СЛ-ОЭК/ОЭК-НУ/аналог)  по существующим опорам/конструкциям (трубостойкам, между зданиями), включая внутриобъектовые работы</t>
  </si>
  <si>
    <t>1 м.</t>
  </si>
  <si>
    <t>6.94.2</t>
  </si>
  <si>
    <t>Монтаж нетипового некомплектного кронштейна внутри помещения (ТД Wi-Fi/камера видеонаблюдения)</t>
  </si>
  <si>
    <t xml:space="preserve">СМР, предусматривает монтаж нестандартного/некомплектного/нетипового кронштейна под монтаж  точки доступа, РРС, видеокамеры. В состав работ включает монтаж, стоимость кронштейна приобретение/изготовление, монтажные материалы. </t>
  </si>
  <si>
    <t>6.94.3</t>
  </si>
  <si>
    <t>Монтаж нетипового некомплектного  кронштейна уличного фасад/опора/иной конструктив места установки  (ТД Wi-Fi/камера видеонаблюдения)</t>
  </si>
  <si>
    <t>6.94.4</t>
  </si>
  <si>
    <t>6.94.5</t>
  </si>
  <si>
    <t>Расчет радиопокрытия либо разработка решений по оптимизации существующей сети Wi-Fi по одному адресу. Площадь (с зоной покрытия) от 50 кв.м.  до 1000 кв.м.</t>
  </si>
  <si>
    <t>Расчёт радиопокрытия: Позиция предусматривает подготовку технического решения по строительству сети Wi-Fi.
Техническое решение разрабатывается с применением аппаратно - программного комплексов (EKAHAU SITE SURVEY, TAMOGRAPH SITE SURVEY и т.п.), результатом разработки является проект PDF и программный файл в формате EKAHAU SITE SURVEY/ TAMOGRAPH). 
Разработка решений по оптимизации сети: проведение радиоизмерений с применением аппаратно - программного комплексов (EKAHAU SITE SURVEY, TAMOGRAPH SITE SURVEY и т.п.), результатом является отчёт с рекомендациями по улучшению показателей существующей сети, а так же проект PDF в действующей и планируемой сети, программный файл в формате EKAHAU SITE SURVEY/ TAMOGRAPH). По требованию Заказчика работ, состав работ может быть дополнен необходимым пунктом.</t>
  </si>
  <si>
    <t>отчёт</t>
  </si>
  <si>
    <t>6.94.6</t>
  </si>
  <si>
    <t>Расчет радиопокрытия либо разработка решений по оптимизации существующей сети Wi-Fi по одному адресу. Площадь (с зоной покрытия)  от 1000 кв.м. до 10000 кв.м.</t>
  </si>
  <si>
    <t>6.94.7</t>
  </si>
  <si>
    <t>Расчет радиопокрытия либо разработка решений по оптимизации существующей сети Wi-Fi по одному адресу. Площадь (с зоной покрытия)  от 10000 кв.м. до 50000 кв.м.</t>
  </si>
  <si>
    <t>6.94.8</t>
  </si>
  <si>
    <t>Расчет радиопокрытия либо разработка решений по оптимизации существующей сети Wi-Fi по одному адресу. Площадь (с зоной покрытия) более 50000 кв.м.</t>
  </si>
  <si>
    <t>6.95</t>
  </si>
  <si>
    <t>6.96</t>
  </si>
  <si>
    <t>Настройка коммутатора видеонаблюдение/контроль доступа/ беспроводной доступ</t>
  </si>
  <si>
    <t>ПНР: Включая весь перечень работ но настройке оборудования.</t>
  </si>
  <si>
    <t>1 коммутатор</t>
  </si>
  <si>
    <t>6.97</t>
  </si>
  <si>
    <t>Монтаж автоматизированного рабочего места оператора видеонаблюдения (АРМ)</t>
  </si>
  <si>
    <t>ПИР,СМР: Монтаж АРМ  в составе, не ограничиваясь перечисленным: видеорегистратор, монитор/мониторы, блок бесперебойного питания, клавиатура и/или мышь, включая их установку, подключение, настройку, тестирование; установку дополнительных жестких дисков в видеорегистратор; установку видеоразветвителей, видеоусилителей, квадраторов, подключение электропитания оборудования. Без учета стоимости основных материалов.</t>
  </si>
  <si>
    <t>6.98</t>
  </si>
  <si>
    <t>Сборка и монтаж антенны для эфирного TV (внешняя)</t>
  </si>
  <si>
    <t>ПИР, СМР: Монтаж на существующих конструкциях, включая затраты на доставку и все необходимые материалы (кабели питания, заземления, патч-корды, гофра и другие расходные материалы), установка и настройка многодиапазонного усилителя антенны.
Стоимость оборудования (антенны, усилителя) не входит в данную расценку.</t>
  </si>
  <si>
    <t>6.99</t>
  </si>
  <si>
    <t>Демонтаж оборудования</t>
  </si>
  <si>
    <t>ед. оборудования</t>
  </si>
  <si>
    <t>30 % от стоимости  монтажа</t>
  </si>
  <si>
    <t>Устройство линий электропитания</t>
  </si>
  <si>
    <t>6.100</t>
  </si>
  <si>
    <t>Получение акта разграничения балансовой принадлежности</t>
  </si>
  <si>
    <t>акт</t>
  </si>
  <si>
    <t>6.101</t>
  </si>
  <si>
    <t>Получение ТУ на электроснабжение</t>
  </si>
  <si>
    <t>ТУ</t>
  </si>
  <si>
    <t>6.102</t>
  </si>
  <si>
    <t>Проведение приемо-сдаточных испытаний электроустановок</t>
  </si>
  <si>
    <t>6.103</t>
  </si>
  <si>
    <t>Проведение измерений сопротивления изоляции электрических кабелей и сопротивление переходных контактов связей с заземлителями подъездных усилителей</t>
  </si>
  <si>
    <t>6.104</t>
  </si>
  <si>
    <t>Комплекс работ по подключению оборудования к электропитанию постоянным/переменным током.</t>
  </si>
  <si>
    <t>6.105</t>
  </si>
  <si>
    <t>Монтаж электрического счетчика</t>
  </si>
  <si>
    <t>6.106</t>
  </si>
  <si>
    <t>Установка автоматического выключателя</t>
  </si>
  <si>
    <t>Установка автоматического выключателя (220В,50Гц), с номинальным током до 32 А во вводно-распределительном устройстве здания с подключением до счетчика общедомового учёта (с учётом стоимости автоматического выключателя).</t>
  </si>
  <si>
    <t>6.107</t>
  </si>
  <si>
    <t>Установка блока из трех розеток (220В и типа RJ)</t>
  </si>
  <si>
    <t>6.107.1</t>
  </si>
  <si>
    <t>Установка розетки (220В) на DIN-рейку с заземлением контактов</t>
  </si>
  <si>
    <t>6.108</t>
  </si>
  <si>
    <t xml:space="preserve">1 м  </t>
  </si>
  <si>
    <t>6.109</t>
  </si>
  <si>
    <t xml:space="preserve">1 м </t>
  </si>
  <si>
    <t>6.110</t>
  </si>
  <si>
    <t>6.111</t>
  </si>
  <si>
    <t>6.112</t>
  </si>
  <si>
    <t>6.113</t>
  </si>
  <si>
    <t>6.114</t>
  </si>
  <si>
    <t>6.115</t>
  </si>
  <si>
    <t>ПИР, СМР. С учетом стоимости  материалов. Включает прокладку силового кабеля и кабеля заземления, не включает подключения и измерения.</t>
  </si>
  <si>
    <t>6.116</t>
  </si>
  <si>
    <t>6.117</t>
  </si>
  <si>
    <t>6.118</t>
  </si>
  <si>
    <t>Прокладка и монтаж силового кабеля ВВГнг/ВВГнг-LS/КГВВнг(А)-LS/ПВС (аналог) ёмкостью до 3х2,5мм2 для различных подключений сверх 20/50 м</t>
  </si>
  <si>
    <t>Раздел 7. Беспроводный доступ</t>
  </si>
  <si>
    <t>Проектно-изыскательские работы, получение разрешений, согласований, проведение экспертиз</t>
  </si>
  <si>
    <t>7.1</t>
  </si>
  <si>
    <t>Изыскание потенциальных объектов, определение технической возможности для размещения оборудования</t>
  </si>
  <si>
    <t xml:space="preserve"> -Поиск площадки-кандидата в соответствии с требованиями Заказчика, обследование на предмет наличия прямой видимости (без переприема) и (или) возможности организации транспортной сети (ВОЛС, аренда)
- Подготовка, по результатам поиска, и передача Заказчику отчетов (по установленной Заказчиком форме) для выбора и утверждения площадки размещения.
 -Проведение предварительных переговоров с собственником (Арендодателем) и представителями третьей стороны. 
 -Представление правоустанавливающих документов (свидетельство о праве собственности, технический паспорт сооружения, изготовленный учреждением технической инвентаризации) на здание (сооружение). После согласования отчета, предоставить подписанный вариант Заказчику. Получение письменного согласия Арендодателя на размещение объекта и оформление договорных отношений.
- Разработка планов размещения антенн и оборудования, трасс прокладки кабелей, схем электроснабжения  оборудования
-Определение условий подключения к сети электропитания и категории надежности электроснабжения 
-Определение расстояния от площадки до других сооружений (БС), точек присутствия (ТП) с наличием активного оборудования РТК (оптическая позиция), подземных и наземных коммуникаций и др. для организации транспортной сети
В стоимость работ входят услуги по поиску площадки и сведения по потенциальным площадкам, отраженные в отчете. Составление плана размещения оборудования Заказчика на выбранном объекте. Разработка рабочего проекта на строительство объекта связи - не предусмотрена.</t>
  </si>
  <si>
    <t>7.2</t>
  </si>
  <si>
    <t>Проведение предпроектных изысканий</t>
  </si>
  <si>
    <t>Разработка основных предпроектных решений (включая перечень и стоимость работ).  Согласование предпроектных решений с Заказчиком. Согласование с Арендодателем и Клиентом: 
- размещения антенн и оборудования ; 
- трасс прокладки кабелей;
- схемы электроснабжения оборудования;
- Технических условий на электроснабжение.</t>
  </si>
  <si>
    <t>за один комплект</t>
  </si>
  <si>
    <t>7.3</t>
  </si>
  <si>
    <t xml:space="preserve">Заключение договора аренды на объект для размещения оборудования (тех сопровождение). </t>
  </si>
  <si>
    <t>7.4</t>
  </si>
  <si>
    <t>Проведение инструментального контроля уровня электромагнитного поля радиочастотных излучений и Разработка приложения к санитарно-эпидемиологическому заключению ( форма Р1)</t>
  </si>
  <si>
    <t>7.5</t>
  </si>
  <si>
    <t>7.6</t>
  </si>
  <si>
    <t>Заключение разрабатывается специализированной организацией, имеющей разрешительную документацию на проведение данных работ. Позиция предусматривает: 
-сбор исходных данных для проведения поверочного расчета; 
-проведение поверочного расчета с целью определения возможности размещения дополнительных конструкций/оборудования Заказчика; 
- оформление и передачу Заказчику заключения о возможности размещения дополнительных конструкций/оборудования</t>
  </si>
  <si>
    <t>7.7</t>
  </si>
  <si>
    <t>Расчет несущей способности антенной опоры с учетом доустанавливаемого оборудования и предоставление  заключения о несущей способности АМС, включая необходимые согласования</t>
  </si>
  <si>
    <t>Выполняется силами подрядчика, при условии наличия у него разрешительных документов на проведения данного вида работ, либо привлечение специализированной организации для проведения обследования и выпуска экспертного заключения, включая: 
- обследование технического состояния антенной опоры на предмет возможности размещения на ней дополнительных конструкций/оборудования Заказчика;
- проведение поверочного расчета с целью определения возможности размещения дополнительных конструкций/оборудования Заказчика;   
 проведение всех необходимых прочностных расчетов с выводами о возможности/не возможности использования обследуемого сооружения для нужд Заказчика
- оформление и передача Заказчику заключения о возможности размещения дополнительных конструкций/оборудования.   
-предоставление  Отчета с заключением и рекомендациями (в том числе отчет о вертикальности АМС).</t>
  </si>
  <si>
    <t>7.8</t>
  </si>
  <si>
    <t xml:space="preserve">Разработка основного комплекта рабочих чертежей марки РРС
</t>
  </si>
  <si>
    <t>Альбом марки РРС (Радиорелейная связь) разрабатывается в соответствии с требованиями нормативных документов Российской Федерации, действующих стандартов Заказчика, а также рекомендациями изготовителей изделий. В альбоме  отражаются технологические решения, применяемые для размещения и монтажа радиорелейного оборудования на ответной части - станции привязки. Альбом должен содержать:
- решения по размещению оборудования РРС и АФТ РРС, по соединению оборудования РРС, по заземлению и молниезащите оборудования РРС. 
В альбоме марки РРС должны быть приведены следующие документы: 
-общие данные (номер объекта, ведомость ссылочных и прилагаемых документов, ведомость рабочих чертежей марки РРС, общие указания по монтажу оборудования и АФТ РРС);
- план расположения оборудования и кабельных трасс в аппаратной;
- план расположения АФТ и аппаратной, схему соединений оборудования РРС, таблицу соединений, спецификации оборудования, изделий и материалов, чертеж металлоконструкций для установки антенн РРС.</t>
  </si>
  <si>
    <t>Строительно-монтажные и пуско-наладочные работы</t>
  </si>
  <si>
    <t>для объектов РРС (в том числе e-band)</t>
  </si>
  <si>
    <t>7.9</t>
  </si>
  <si>
    <t>Монтаж на существующих конструкциях, включая затраты на доставку и все необходимые материалы (кабели питания, заземления, патч-корды, гофра и другие расходные материалы).
Монтаж  и ПНР  ODU, IDU, прокладка АФУ, кабелей питания, заземления, кроссировочных и коммутационных работ
Стоимость оборудования РРС не входит в данную расценку.</t>
  </si>
  <si>
    <t>7.10</t>
  </si>
  <si>
    <t xml:space="preserve">Сборка и монтаж узла РРС на объекты с  антенной Ø 0,3-0,6 м </t>
  </si>
  <si>
    <t>Монтаж на проектируемых конструкциях включая (Цена включает затраты на монтажные материалы и доставку):
- Создание места для размещения антенны Радиорелейной станции на крыше, стене или парапете  стандартным креплением (включая доставку и монтаж,  стоимость трубостойки и всех сопутствующих материалов).
- Монтаж провода заземления либо заземление на существующий контур молниезащиты
Монтаж  и ПНР  ODU, IDU, прокладка АФУ, кабелей питания, заземления, кроссировочных и коммутационных работ
Стоимость оборудования РРС не входит в данную расценку.</t>
  </si>
  <si>
    <t>7.11</t>
  </si>
  <si>
    <t xml:space="preserve">Сборка и монтаж узла РРС на объекте с  антенной  Ø 0,9-1,2 м </t>
  </si>
  <si>
    <t>7.12</t>
  </si>
  <si>
    <t xml:space="preserve">Сборка и монтаж узла РРС на объекте с  антенной Ø 0,9-1,2 м </t>
  </si>
  <si>
    <t>7.13</t>
  </si>
  <si>
    <t xml:space="preserve">Настройка пролета РРС (юстировка антенн)
</t>
  </si>
  <si>
    <t>Позиция предусматривает:
 - настройку пролета (юстировка антенн), тестирование оборудования и каналов в соответствии с рекомендациями фирмы-производителя и требованиями Заказчика;
- подготовку комплекта документов по результатам настройки и тестирования (Акт).</t>
  </si>
  <si>
    <t>за пролет</t>
  </si>
  <si>
    <t xml:space="preserve">для объектов БШПД </t>
  </si>
  <si>
    <t>7.14</t>
  </si>
  <si>
    <t>Монтаж и ПНР станционной части радиооборудования БС БШПД</t>
  </si>
  <si>
    <t>Применяется в случае заказа комплекса работ на станционной стороне.
 Состав работ в соответствии с рабочей документацией. 
Позиция предусматривает: 
- установку и крепление оборудования БС; 
- заземление оборудования БС (включая, при необходимости, изготовление кабелей); 
- разделку и подключение (при необходимости изготовление) проводов и кабелей к оборудованию БС; 
- прокладку и крепление проводов и кабелей, используемых при монтаже оборудования БС; 
- разделку и подключение проводов и кабелей к системе электропитания; 
- разделку и подключение проводов и кабелей на кроссе (включая монтаж плинтов); 
- маркировку оборудования БС (согласно требованиям Заказчика); 
- маркировку автоматов защиты оборудования БС (согласно требованиям Заказчика); 
- маркировку проводов и кабелей (согласно требованиям Заказчика); 
- маркировку кроссового оборудования (согласно требованиям Заказчика); 
- включение электропитания и тестирование согласно требованиям производителя оборудования, указанным в инструкции по монтажу; 
- загрузку конфигурационных файлов на сетевой элемент; 
 -подготовку исполнительной документации; 
- тестирование и сдача-приемка сетевого элемента по утверждённой Заказчиком процедуре Сдачи-Приёмки; Результат работы: 
- новый сетевой элемент полностью подготовлен к интеграции в сетевое окружение и сдан Заказчику по утвержденной процедуре. 
Цена включает затраты на кабели питания, заземления, кабель UTP/FTP длинной до 100 метров, гофру и металлорукав для защиты этого кабеля, расходные материалы и доставку.</t>
  </si>
  <si>
    <t>7.15</t>
  </si>
  <si>
    <t xml:space="preserve">Монтаж и ПНР абонентского блока оборудования БШПД,  абонентского блока 3G/4G (outdoor)
</t>
  </si>
  <si>
    <t>комплекс работ</t>
  </si>
  <si>
    <t>для работ по созданию инфраструктуры</t>
  </si>
  <si>
    <t>7.18</t>
  </si>
  <si>
    <t>7.18.1</t>
  </si>
  <si>
    <t>7.18.2</t>
  </si>
  <si>
    <t>7.18.3</t>
  </si>
  <si>
    <t>7.19</t>
  </si>
  <si>
    <t>Строительство контура заземления</t>
  </si>
  <si>
    <t>Прочие работы</t>
  </si>
  <si>
    <t>7.20</t>
  </si>
  <si>
    <t>Демонтаж антенны РРС, оборудования БШПД</t>
  </si>
  <si>
    <t>50% от стоимости монтажа</t>
  </si>
  <si>
    <t>7.21</t>
  </si>
  <si>
    <t>Компенсация за использование автовышки для необслуживаемых АМС.</t>
  </si>
  <si>
    <t>Оплата за манипулятор и организацию "заставки" для проведения работ автовышки (мигающая стрелка, знаки, конуса, машина сопровождения и т.д.), оплата производится за одну смену по факту выполнения работ. Позиция применяется только для необслуживаемых АМС</t>
  </si>
  <si>
    <t>7.21.1</t>
  </si>
  <si>
    <t xml:space="preserve"> для АМС высотой до 30 м</t>
  </si>
  <si>
    <t>смена</t>
  </si>
  <si>
    <t>7.21.2</t>
  </si>
  <si>
    <t xml:space="preserve"> для АМС высотой  от 30 до 40 м</t>
  </si>
  <si>
    <t>7.21.3</t>
  </si>
  <si>
    <t xml:space="preserve"> для АМС высотой более 40 м</t>
  </si>
  <si>
    <t>7.22</t>
  </si>
  <si>
    <t>Использование альпиниста</t>
  </si>
  <si>
    <t xml:space="preserve">Предусмотрено использование альпиниста одну рабочую смену (8 часов) без учета времени в пути. </t>
  </si>
  <si>
    <t>Раздел 8. Строительство структурированных кабельных сетей (СКС) (Комплекс работ на одном объекте по организации АРМ)</t>
  </si>
  <si>
    <t>Проектно-изыскательские работы (ПИР)</t>
  </si>
  <si>
    <t>8.0.1</t>
  </si>
  <si>
    <t xml:space="preserve">ПИР'СКС </t>
  </si>
  <si>
    <t>1 порт</t>
  </si>
  <si>
    <t>8.0.2</t>
  </si>
  <si>
    <t>Обследование объекта</t>
  </si>
  <si>
    <t>Отчёт о выполнении ППР (включая эскизный проект, схему прокладки кабельных линий, перечень объемов работ), определение технической возможности и стоимости. Определение перечня необходимых согласующих организаций.</t>
  </si>
  <si>
    <t>1 объект</t>
  </si>
  <si>
    <t xml:space="preserve"> Монтаж кабельных трасс</t>
  </si>
  <si>
    <t>8.1.2</t>
  </si>
  <si>
    <t>Прокладка и монтаж кабель каналов, коробов ПВХ по конструкциям размером  80х60мм</t>
  </si>
  <si>
    <t>м</t>
  </si>
  <si>
    <t>8.1.3</t>
  </si>
  <si>
    <t>Прокладка и монтаж  кабель каналов, коробов ПВХ по конструкциям размером  100Х60</t>
  </si>
  <si>
    <t>8.1.4</t>
  </si>
  <si>
    <t>Прокладка и монтаж  кабель каналов, коробов ПВХ по конструкциям размером более 100Х60</t>
  </si>
  <si>
    <t>8.1.5</t>
  </si>
  <si>
    <t xml:space="preserve">Демонтаж кабель каналов, коробов ПВХ </t>
  </si>
  <si>
    <t>8.1.6</t>
  </si>
  <si>
    <t>Прокладка и монтаж трубы (жесткая оцинкованная) по конструкциям Д до 50 мм</t>
  </si>
  <si>
    <t>8.1.7</t>
  </si>
  <si>
    <t xml:space="preserve">Прокладка и монтаж гофры, по конструкциям Д до 50 мм </t>
  </si>
  <si>
    <t>8.1.8</t>
  </si>
  <si>
    <t xml:space="preserve">Демонтаж труб, гофры </t>
  </si>
  <si>
    <t>8.1.9</t>
  </si>
  <si>
    <t>Прокладка и монтаж кабельных ( в т.ч. перфорированных, металлических) лотков до 200 мм, со всеми комплектующими (крышка, заглушки, повороты, соединительные элементы и прочее)</t>
  </si>
  <si>
    <t>8.1.10</t>
  </si>
  <si>
    <t>Прокладка и монтаж кабельных ( в т.ч.  перфорированных, металлических) лотков до 600 мм, со всеми комплектующими (крышка, заглушки, повороты, соединительные элементы и прочее)</t>
  </si>
  <si>
    <t xml:space="preserve">Прокладка кабеля </t>
  </si>
  <si>
    <t>8.2.1</t>
  </si>
  <si>
    <t>Прокладка, монтаж, трассировка кабеля  UTP  cat 5e, 6е до 4 пар в коробе, в лотке, кабельном канале, трубе, гофре и т.д.</t>
  </si>
  <si>
    <t>8.2.2</t>
  </si>
  <si>
    <t>Демонтаж кабеля витая пара из короба, лотка, кабельного канала, гофры и т.д.</t>
  </si>
  <si>
    <t>8.2.3</t>
  </si>
  <si>
    <t>Прокладка, монтаж, трассировка  силового кабеля (провода) емкостью до  3х2,5 мм2, в коробе, в лотке, кабельном канале, трубе, гофре, металлорукаве  и т.д.</t>
  </si>
  <si>
    <t>СМР, включая прокладку, монтаж силового кабеля, провода заземления, работы по трассировке кабеля (размотка, маркировка , замер длины , растяжка , нарезка , жгутирование), с учетом стоимости кабеля и крепежных материалов, проверку состояния изоляции кабеля до и после прокладки и другие сопутствующие работы, присоединение к зажимам жил и проводов.</t>
  </si>
  <si>
    <t>8.2.4</t>
  </si>
  <si>
    <t>Прокладка, монтаж, трассировка силового кабеля (провода) емкостью до  5х4 мм2, в коробе, в лотке, кабельном канале, трубе, гофре,металлорукаве  и т.д.</t>
  </si>
  <si>
    <t>СМР, включая прокладку, монтаж, силового кабеля, провода заземления, работы по трассировке кабеля (размотка, маркировка , замер длины , растяжка , нарезка , жгутирование),  с учетом стоимости кабеля и крепежных материалов, проверку состояния изоляции кабеля до и после прокладки и другие сопутствующие работы, присоединение к зажимам жил и проводов.</t>
  </si>
  <si>
    <t>8.2.5</t>
  </si>
  <si>
    <t>Прокладка, монтаж, трассировка силового кабеля (провода) емкостью до  5х10мм2, в коробе, в лотке, кабельном канале, трубе, гофре,металлорукаве  и т.д.</t>
  </si>
  <si>
    <t>8.2.6</t>
  </si>
  <si>
    <t>Прокладка, монтаж, трассировка силового кабеля (провода) емкостью до  5х16 мм2, в коробе, в лотке, кабельном канале, трубе, гофре,металлорукаве  и т.д.</t>
  </si>
  <si>
    <t>8.2.7</t>
  </si>
  <si>
    <t>Прокладка, монтаж, трассировка силового кабеля (провода) емкостью до  5х35 мм2, в коробе, в лотке, кабельном канале, трубе, гофре,металлорукаве  и т.д.</t>
  </si>
  <si>
    <t>8.2.8</t>
  </si>
  <si>
    <t>Прокладка, монтаж, трассировка силового кабеля (провода) емкостью до  5х70 мм2, в коробе, в лотке, кабельном канале, трубе, гофре,металлорукаве  и т.д.</t>
  </si>
  <si>
    <t>8.2.9</t>
  </si>
  <si>
    <t>Прокладка, монтаж, трассировка силового кабеля (провода) емкостью до  5х95 мм2, в коробе, в лотке, кабельном канале, трубе, гофре,металлорукаве  и т.д.</t>
  </si>
  <si>
    <t>8.2.10</t>
  </si>
  <si>
    <t xml:space="preserve">Демонтаж силового кабеля (провода)  из короба, лотка, кабельного канала, гофры и т.д. </t>
  </si>
  <si>
    <t>8.2.11</t>
  </si>
  <si>
    <t>Штробление стен и заделка борозды</t>
  </si>
  <si>
    <t>СМР, независимо от материалов поверхности, включая сопутствующие работы</t>
  </si>
  <si>
    <t>1м борозды</t>
  </si>
  <si>
    <t>8.2.12</t>
  </si>
  <si>
    <t>Прокладка, монтаж, трассировка кабеля UTP  cat 5e до 4 пар в штробе или открытым способом креплением  накладными скобами</t>
  </si>
  <si>
    <t xml:space="preserve">СМР, прокладка кабеля, включая работы по трассировке кабеля  (размотка , маркировка , замер длины , растяжка , нарезка , жгутирование), с учетом стоимости кабеля и крепежных материалов, другие сопутствующие работы. </t>
  </si>
  <si>
    <t>м.</t>
  </si>
  <si>
    <t>8.2.13</t>
  </si>
  <si>
    <t>Прокладка, монтаж, трассировка силового кабеля (провода) в штробе или открытым способом креплением  накладными скобами, независимо от сечения и количества жил кабеля</t>
  </si>
  <si>
    <t>СМР , включая прокладку, монтаж силового кабеля, провода заземления (независимо от сечения и количества жил кабеля), работы по трассировке кабеля (размотка , маркировка , замер длины , растяжка , нарезка , жгутирование),  проверку состояния изоляции кабеля до и после прокладки и другие сопутствующие работы, присоединение к зажимам жил и проводов. Включает стоимость крепежных материалов, без учета стоимости кабеля.</t>
  </si>
  <si>
    <t>8.2.14</t>
  </si>
  <si>
    <t>Прокладка, монтаж, трассировка коаксиального кабеля  в коробе, в лотке, кабельном канале, трубе, гофре и т.д.</t>
  </si>
  <si>
    <t xml:space="preserve">СМР, включая прокладку, монтаж, роботы по трассировке кабеля (размотка , маркировка , замер длины , растяжка , нарезка , жгутирование) установке разветвителей, делителей, стоимость основных и  крепежных материалов, другие сопутствующие работы. </t>
  </si>
  <si>
    <t>Монтаж информационных розеток</t>
  </si>
  <si>
    <t>8.3.1</t>
  </si>
  <si>
    <t xml:space="preserve"> Установка, монтаж, подключение  розеток RJ45, RJ12, RG11 (скрытый монтаж)</t>
  </si>
  <si>
    <t>Установка, монтаж, подключение  розеток RJ45, RJ12, RG11 (открытый монтаж)</t>
  </si>
  <si>
    <t>СМР, включая и не ограничиваясь перечисленным: монтаж информационной розетки на стену, независимо от материалов поверхности, стоимость основных  (каркас, суппорт-рамка, модуль розетки) и крепежных материалов.</t>
  </si>
  <si>
    <t>Установка, монтаж, подключение  розеток RJ45, RJ12, RG11 в/на короб/кабель канал</t>
  </si>
  <si>
    <t>8.3.2</t>
  </si>
  <si>
    <t>Демонтаж и отключение розетки</t>
  </si>
  <si>
    <t>8.3.3</t>
  </si>
  <si>
    <t>Обжим коннектора RJ11, RJ45</t>
  </si>
  <si>
    <t>СМР монтаж коннектора RJ11, RJ45, включая стоимость основных материалов (коннектор, колпачок).</t>
  </si>
  <si>
    <t>8.3.4</t>
  </si>
  <si>
    <t>Обжим коннектора BNC</t>
  </si>
  <si>
    <t>СМР монтаж коннектора BNC, включая стоимость основных и крепежных материалов.</t>
  </si>
  <si>
    <t xml:space="preserve"> Монтаж силового оборудования</t>
  </si>
  <si>
    <t>8.4.1</t>
  </si>
  <si>
    <t>8.4.2</t>
  </si>
  <si>
    <t>8.4.3</t>
  </si>
  <si>
    <t>8.4.4</t>
  </si>
  <si>
    <t>8.4.5</t>
  </si>
  <si>
    <t>8.4.6</t>
  </si>
  <si>
    <t>Монтаж навесного бокса (щита) распределительного  до 24 модулей (включительно)</t>
  </si>
  <si>
    <t>СМР, сборка монтаж навесного бокса (щита) не укомплектованного автоматическими выключателями, независимо от материала поверхности, включая  стоимость основных и крепежных материалов.</t>
  </si>
  <si>
    <t>8.4.7</t>
  </si>
  <si>
    <t>Монтаж бокса (щита) распределительного  более 24 модулей</t>
  </si>
  <si>
    <t>СМР, сборка монтаж  бокса (щита) не укомплектованного автоматическими выключателями, независимо от материала поверхности, включая  стоимость основных и крепежных материалов.</t>
  </si>
  <si>
    <t>8.4.8</t>
  </si>
  <si>
    <t>Установка, монтаж, подключение розетки, выключателя (скрытый монтаж)</t>
  </si>
  <si>
    <t xml:space="preserve"> СМР, Установка, монтаж розетки, выключателя в стену, независимо от материалов поверхности, включая и не ограничиваясь перечисленным: устройство  отверстия в стене с  заделкой,  устройство гнезд для подрозетников с восстановлением отделки стен, стоимость основных и  крепежных материалов.</t>
  </si>
  <si>
    <t xml:space="preserve"> Установка, монтаж , подключение розетки, выключателя (открытый монтаж)</t>
  </si>
  <si>
    <t>СМР, включая и не ограничиваясь перечисленным: установка, монтаж розетки, выключателя на стену, независимо от материалов поверхности, стоимость основных (каркас, суппорт-рамка, розетка) и  крепежных материалов.</t>
  </si>
  <si>
    <t>Устанвока,монтаж, подключение розетки, выключателя в/на короб/кабель канал</t>
  </si>
  <si>
    <t>СМР, включая и не ограничиваясь перечисленным: установка, монтаж розетки, выключателя в/на коробе/кабель-канале (мини колонне), стоимость основных и крепежных материалов.</t>
  </si>
  <si>
    <t>8.4.9</t>
  </si>
  <si>
    <t xml:space="preserve">Демонтаж розетки/выключателя </t>
  </si>
  <si>
    <t>8.4.10</t>
  </si>
  <si>
    <t>СМР: Монтаж и расключение разветвительной коробки, включая стоимость основных и  крепежных материалов.</t>
  </si>
  <si>
    <t>8.4.11</t>
  </si>
  <si>
    <t>Монтаж электрического счетчика, включая стоимость основных и  крепежных материалов.</t>
  </si>
  <si>
    <t>8.4.12</t>
  </si>
  <si>
    <t xml:space="preserve">Монтаж шины заземления  </t>
  </si>
  <si>
    <t>СМР, монтаж шины заземления (ГЗШ), подключение к контору заземления, маркировка, с учетом стоимости крепежных изделий.</t>
  </si>
  <si>
    <t xml:space="preserve"> Монтаж оборудования, патч/кросс панелей</t>
  </si>
  <si>
    <t>8.5.1</t>
  </si>
  <si>
    <t>Монтаж патч-панели 24 портов /кросс-панели в телекоммуникационный шкаф (стойку)</t>
  </si>
  <si>
    <t>8.5.2</t>
  </si>
  <si>
    <t>Монтаж патч-панели 48 порта /кросс-панели в телекоммуникационный шкаф (стойку)</t>
  </si>
  <si>
    <t>8.5.4.</t>
  </si>
  <si>
    <t>Монтаж оборудования в существующий телекоммуникационный шкаф/стойку *</t>
  </si>
  <si>
    <t xml:space="preserve">СМР. Установка коммутатора  доступа, VoIP шлюза до 48 портов FXO/ FXS, платы расширения, коммутатора агрегации, оптического мультиплексора (4хЕ1, 2хFE), медиаконвертера, ИБП. СМР, ПНР, включая  монтаж SFP и стоимость материалов и кабеля, без учета стоимости оборудования. Монтаж оборудования   в существующую стойку (шкаф), подключение  электропитания от существующего источника питания; подключение к каналообразующему оборудованию, преднастройка/настройка.  </t>
  </si>
  <si>
    <t>1-я 'ед. оборудования</t>
  </si>
  <si>
    <t>8.5.6</t>
  </si>
  <si>
    <t>Расшивка и разделка медножильного кабеля на порт патч-панели/кросс-панели</t>
  </si>
  <si>
    <t xml:space="preserve">СМР, включая (но не ограничиваясь) , разделку и расшивка, укладка крепление  кабеля </t>
  </si>
  <si>
    <t xml:space="preserve">пара </t>
  </si>
  <si>
    <t>8.5.7</t>
  </si>
  <si>
    <t>Монтаж медножильных  патч-кордов</t>
  </si>
  <si>
    <t>Монтаж, коммутация, медножильных  патч-кордов до 5 м., включая стоимость основных и крепежных материалов.</t>
  </si>
  <si>
    <t>8.5.8</t>
  </si>
  <si>
    <t>Маркировка розетки и порта на патч панели</t>
  </si>
  <si>
    <t>8.5.9</t>
  </si>
  <si>
    <t>Демонтаж оборудования/патч панели/кросс-панели/кабельного органайзера/полки/оптического кроссового шкафа в телекоммуникационном шкафу/стойке</t>
  </si>
  <si>
    <t>Сертификация и тестирование</t>
  </si>
  <si>
    <t>8.6.1</t>
  </si>
  <si>
    <t xml:space="preserve">Тестирование соединений UTP, STP на соответствие категории 5e,6e </t>
  </si>
  <si>
    <t>8.6.2</t>
  </si>
  <si>
    <t>Линия</t>
  </si>
  <si>
    <t>8.7.1</t>
  </si>
  <si>
    <t>Монтаж технологического проходного отверстия в стене  100 мм</t>
  </si>
  <si>
    <t>СМР, монтаж технологического отверстия 100 мм в стене из бетонных/кирпичных/ легковозводимых материалов, установка изолирующего соединителя,  включая сопутствующие работы, герметизация стоп-огонь.</t>
  </si>
  <si>
    <t>8.7.2</t>
  </si>
  <si>
    <t>Монтаж технологического проходного отверстия в стене 300 мм</t>
  </si>
  <si>
    <t>СМР, монтаж технологического отверстия 300 мм в стене из бетонных/кирпичных/ легковозводимых материалов, установка изолирующего соединителя,  включая сопутствующие работы, герметизация стоп-огонь.</t>
  </si>
  <si>
    <t>8.7.3</t>
  </si>
  <si>
    <t>Монтаж технологического проходного отверстия в стене 50 мм</t>
  </si>
  <si>
    <t>СМР, монтаж технологического отверстия 50 мм в стене из бетонных/кирпичных/ легковозводимых материалов, установка изолирующего соединителя,  включая сопутствующие работы, герметизация стоп-огонь.</t>
  </si>
  <si>
    <t>8.7.4</t>
  </si>
  <si>
    <t xml:space="preserve"> Укладка антистатического  линолеума </t>
  </si>
  <si>
    <t>СМР, Укладка антистатического, токопроводящего линолеума с проваркой швов, медной лентой, устройством заземления, включая подготовку поверхности к производству работ, стоимость основных и  расходных материалов.</t>
  </si>
  <si>
    <t>8.7.5</t>
  </si>
  <si>
    <t xml:space="preserve">Монтаж фальшпола </t>
  </si>
  <si>
    <t>СМР, устройство, монтаж фальшпола, подготовка поверхности, установка конструкций основания, укладка плит, включая стоимость основных и расходных материалов.</t>
  </si>
  <si>
    <t>8.7.6</t>
  </si>
  <si>
    <t>Демонтаж/монтаж плит фальшпола</t>
  </si>
  <si>
    <t>Демонтаж/монтаж плит фальш пола,  частичная разборка и сборка устроенных конструкций</t>
  </si>
  <si>
    <t>8.7.7</t>
  </si>
  <si>
    <t>Демонтаж/монтаж фальшпотолка (Реечного типа/Амстронг)</t>
  </si>
  <si>
    <t xml:space="preserve">СМР, частичная разборка и сборка устроенных конструкций, включая сопутствующие работы. </t>
  </si>
  <si>
    <t>8.7.8</t>
  </si>
  <si>
    <t>Только плитки</t>
  </si>
  <si>
    <t>8.7.9</t>
  </si>
  <si>
    <t xml:space="preserve">Демонтаж/монтаж фасадной керамической плитки, алюкобонд и пр. </t>
  </si>
  <si>
    <t>Демонтаж/монтаж облицовочной фасадной плитки (вентилируемый фасад)</t>
  </si>
  <si>
    <t>8.7.9.1</t>
  </si>
  <si>
    <t>8.7.9.2</t>
  </si>
  <si>
    <t>Шпатлевка стен</t>
  </si>
  <si>
    <t>Грунтовка  стен, нанесение шпатлевки вручную.</t>
  </si>
  <si>
    <t>8.7.9.3</t>
  </si>
  <si>
    <t>Ремонт штукатурки стен</t>
  </si>
  <si>
    <t>8.7.9.4</t>
  </si>
  <si>
    <t xml:space="preserve">Восстановление окраски стен </t>
  </si>
  <si>
    <t>8.7.10</t>
  </si>
  <si>
    <t>Коэффициент при проведении работ на высоте свыше 4 метров (при выполнении внутренних работ)</t>
  </si>
  <si>
    <t>Применяется  только на работы раздела №8 "Строительство структурированных кабельных сетей (СКС)", которые выполнены в соответствующих условиях.</t>
  </si>
  <si>
    <t>8.7.11</t>
  </si>
  <si>
    <t>Повышающий коэффициент за проведение работ с 00.00 до 06.00   (154 ТК РФ)</t>
  </si>
  <si>
    <t>Распространяется на СМР с предоставлением подтверждения в виде  письма ответственного сотрудника филиала, фотоотчета.</t>
  </si>
  <si>
    <t xml:space="preserve">Организация АРМ </t>
  </si>
  <si>
    <t>8.8.1</t>
  </si>
  <si>
    <t>Монтаж/установка автоматизированного рабочего места (АРМ) (без учета настройки и тестирования)</t>
  </si>
  <si>
    <t xml:space="preserve">СМР: Монтаж АРМ  в составе:  монитор, системный блок,/моноблок, блок бесперебойного питания, клавиатура и/или мышь, включая их установку, подключение к сети электропитания, сети ЛВС. С учетом стоимости работ, стоимости крепежных  материалов и патч-корда. </t>
  </si>
  <si>
    <t>1 АРМ</t>
  </si>
  <si>
    <t>8.8.2</t>
  </si>
  <si>
    <t>Установка/замена блока бесперебойного источника питания под автоматизированное рабочее место (АРМ)</t>
  </si>
  <si>
    <t>СМР: Установка/замена блока бесперебойного источника питания под автоматизированное рабочее место (АРМ), подключение к сети электропитания.</t>
  </si>
  <si>
    <t>1 устройство</t>
  </si>
  <si>
    <t>8.8.3</t>
  </si>
  <si>
    <t>Монтаж/установка периферийного устройства (с учетом настройки и тестирования)</t>
  </si>
  <si>
    <t xml:space="preserve">СМР: Монтаж периферийного устройства (Сканер, принтер, копир, плоттер, МФУ),  подключение к сети электропитания, сети ЛВС, настройка, тестирование.  С учетом стоимости работ по прокладке патч-корда,  стоимости крепежных  материалов и патч-корда. </t>
  </si>
  <si>
    <t>8.8.4</t>
  </si>
  <si>
    <t xml:space="preserve">Демонтаж АРМ/периферийного устройства </t>
  </si>
  <si>
    <t>8.8.5</t>
  </si>
  <si>
    <t xml:space="preserve">Настройка и тестирование автоматизированного рабочего места (АРМ). </t>
  </si>
  <si>
    <t>Предустановка/установка программного обеспечения Заказчика, 'проверка наличия физического соединения; настройка сетевых параметров; заведение в домен (например, посредством запуска заранее подготовленного скрипта);
 проверка связности со шлюзом по умолчанию (пинг из «черного окна», cmd);
проверка доступа в локальным ресурсам Заказчика (по инструкции);
 проверка доступа в внешним ресурсам Интернет (по инструкции);
 настройка подключения к сетевым принтерам (или по инструкции или посредством запуска скрипта);
 проверка сетевой печати;
 настройка почтового клиента (по инструкции или посредством запуска скрипта);
 проверка работы электронной почты – отправка/ получение тестового сообщения по инструкции.</t>
  </si>
  <si>
    <t>8.8.6</t>
  </si>
  <si>
    <t>Монтаж/установка телевизионной панели до 55 дюймов</t>
  </si>
  <si>
    <t xml:space="preserve">СМР: В том числе включая и не ограничиваясь перечисленным: монтаж/установка телевизионной панели размером диагонали до 55 дюймов, разметка и сверление отверстий, установка кронштейна, завинчивание винтов до проектного усилия, коммутация, подключение к сети электропитания. </t>
  </si>
  <si>
    <t>8.8.7</t>
  </si>
  <si>
    <t>Монтаж/установка телевизионной панели свыше 55 дюймов</t>
  </si>
  <si>
    <t>СМР: В том числе включая и не ограничиваясь перечисленным: монтаж/установка телевизионной панели размером диагонали свыше 55 дюймов, разметка и сверление отверстий, установка кронштейна, завинчивание винтов до проектного усилия, коммутация, подключение к сети электропитания.</t>
  </si>
  <si>
    <t>8.8.8</t>
  </si>
  <si>
    <t>Установка/подключение телефонного аппарата</t>
  </si>
  <si>
    <t xml:space="preserve">СМР: установка/подключение, настройка, телефонного аппарата. С учетом стоимости работ, стоимости крепежных  материалов и патч-корда. </t>
  </si>
  <si>
    <t>Интегральная скидка</t>
  </si>
  <si>
    <t>Итоговый коэффициент снижения</t>
  </si>
  <si>
    <t>Коэффициент снижения на СМР</t>
  </si>
  <si>
    <t>Коэффициент снижения на ПИР</t>
  </si>
  <si>
    <t>Коэффициент применения Интегральной скидки к СМР</t>
  </si>
  <si>
    <t>Коэффициент применения Интегральной скидки к материалам</t>
  </si>
  <si>
    <t>Коэффициент применения Интегральной скидки к ПИР</t>
  </si>
  <si>
    <t>Коэффициент снижения на материалы</t>
  </si>
  <si>
    <t>Примечание</t>
  </si>
  <si>
    <t xml:space="preserve"> Применение расценки возможно совместно с Работами пунктов  3.1÷ 3.3; 4.3÷4.4.1;  4.7÷ 4.9; 5.0.1÷ 5.13; 5.21-5.22; 5.24-5.26; 5.30; 5.33; 6.116, 6.95  по согласованию с Заказчиком работ  на основании  подтверждающих документов</t>
  </si>
  <si>
    <t>Применение расценки по согласованию с Заказчиком работ на основании  подтверждающих документов</t>
  </si>
  <si>
    <t>Применяется совместно с Работами пунктов  3.2÷ 3.3; 4.3÷4.4; 4.4.1.1,  4.8÷ 4.9; 5.0.1÷ 5.14; 5.21-5.22; 5.24-5.26; 5.30- 5.33;, при этом за ед.изм.  Комплект документов.</t>
  </si>
  <si>
    <t>Применяется в проектах по высвобождению Зданий/помещений</t>
  </si>
  <si>
    <t>Применяется  на существующих кабельных линиях, при переключении, восстановлении.  Применимо совместно с расценками пп. 4.7.÷ 4.9, при монтаже более 1  муфты на 0,5 км. строящейся трассы.</t>
  </si>
  <si>
    <t>Не применимо совместно с расценками пп. 4.6.÷ 4.8.</t>
  </si>
  <si>
    <t>Не применимо совместно с расценками пп. 4.6.÷4.8.</t>
  </si>
  <si>
    <t>Расценка применяется при докладке канала к существующей трассе кабельной канализации.</t>
  </si>
  <si>
    <t xml:space="preserve">Группа грунта определяется на этапе подготовки ПД/РД. Если проектной документацией не определено, по умолчанию применяется позиция в грунтах 1-3 групп  </t>
  </si>
  <si>
    <t xml:space="preserve">Группа грунта определяется на этапе подготовки ПД/РД. Если проектной документацией не определено, по умолчанию применяется позиция в грунтах 1-3 групп.  </t>
  </si>
  <si>
    <t>Затраты по стоимости  материалов на благоустройство, озеленение  учтены в стоимости работ</t>
  </si>
  <si>
    <t xml:space="preserve">Применяется дополнительно к расценке 5.1; 5.3-5.4.
По требованию Заказчика фактический объем работ  подтверждаться Актом.
</t>
  </si>
  <si>
    <t xml:space="preserve">
Не применяется совместно с п. 5.1; 5.8-5.14</t>
  </si>
  <si>
    <t>Не применимо совместно с расценкой 5.24; 5.25; 5.29-5.33.</t>
  </si>
  <si>
    <t>При организации дополнительных услуг "Умный дом", возможно применение совместно с работами пункта 1.2</t>
  </si>
  <si>
    <t>Не применяется к разделу 1.  Применяется с 6.33</t>
  </si>
  <si>
    <t>При необходимости, применяется совместно с Работами 1.1; 1.2; 2.1; 2.3.</t>
  </si>
  <si>
    <t>Применимо совместно с 4.5 - 4.6</t>
  </si>
  <si>
    <t>Не применяется совместно с Работами раздела с 1 по 3 включительно</t>
  </si>
  <si>
    <t>Не применяется совместно с Работами раздела с 1÷2 включительно</t>
  </si>
  <si>
    <t xml:space="preserve">
Не применяется совместно с Работами раздела с 1÷2, по установке оборудования входящего в состав стоимости порта.</t>
  </si>
  <si>
    <t>Не применяется совместно с Работами раздела 1; 2 включительно</t>
  </si>
  <si>
    <t>Не применимо совместно с Работами раздела/пунктов 1; 4.7 ÷ 4.9; 6.1÷6.3 включительно</t>
  </si>
  <si>
    <t>Расценка применяется по письменному требованию и предварительному согласованию с Заказчиком работ</t>
  </si>
  <si>
    <t>Основная расценка при организации  услуг в Комплексных Новостройках</t>
  </si>
  <si>
    <t>Не применяется совместно с Работами раздела 1 включительно</t>
  </si>
  <si>
    <t>Применяется дополнительно к расценкам5.29-5.33; 6.25-6.26; 6.77.1-6.77.3; 6.78-6.81; 6.104 и только в случае прокладки силового кабеля более 20/50 м</t>
  </si>
  <si>
    <t xml:space="preserve">Применяется дополнительно к расценкам № 5.30; 5.33;
в случае превышения 50 м. прокладки кабеля в грунте. 
Применяется  отдельно  если требуется только работы по монтажу кабеля в грунте
</t>
  </si>
  <si>
    <t>Применяется дополнительно к расценкам5.30-5.33; 6.25-6.26; 6.77.1-6.77.3; 6.78-6.81; 6.104 и только в случае прокладки силового кабеля более 20/50 м</t>
  </si>
  <si>
    <t>Может применяться  при наличии отдельного требования Заказчика</t>
  </si>
  <si>
    <t>Стоимость с учетом определения технологических решений монтажа на ответной части (существующей станции привязки)</t>
  </si>
  <si>
    <t>Применяется при наличии соответствующих требований в ТУ владельцев инфраструктуры/эксплуатирующей организации</t>
  </si>
  <si>
    <t>Применяется только при наличии отдельного требования Заказчика</t>
  </si>
  <si>
    <t>Применяется при наличии обоснования для использования</t>
  </si>
  <si>
    <t>Может применятся с работами других разделов, при наличии обоснования для использования</t>
  </si>
  <si>
    <t>Расценка применяется при выполнении комплекса работ по СКС на одном объекте</t>
  </si>
  <si>
    <t>Может применятся с работами других разделов</t>
  </si>
  <si>
    <t>Расценка применяется при выполнении комплекса работ по СКС на одном объекте.
Не применимо совместно с расценками 8.3.1.</t>
  </si>
  <si>
    <t>Расценка применяется при выполнении комплекса работ по СКС на одном объекте
Применяется совместно с расценкой 8.5.6.</t>
  </si>
  <si>
    <t xml:space="preserve">Расценка применяется при выполнении комплекса работ по СКС на одном объекте
* При единовременном монтаже применять  понижающий коэффициент (К):  
- 2-я ед. оборудования  * К 0,7;
- 3-я ед. оборудования * К 0,6;
- 4-я ед. оборудования * К 0,5;
- 5-я ед. оборудования * К 0,4;
-6-я ед. оборудования - ∞ * К 0,3. </t>
  </si>
  <si>
    <t>Применятся с работами  6.19; 8.1.9-8.1.10  при наличии обоснования для использования</t>
  </si>
  <si>
    <t>Может применятся только для раздела 8 СКС</t>
  </si>
  <si>
    <t>Применение коэффициента возможно только по согласованию с Заказчиком работ.</t>
  </si>
  <si>
    <t>Настройка и тестирование АРМ  учитываются пунктом 8.8.5</t>
  </si>
  <si>
    <t>Не применяется совместно с пунктом 8.8.1</t>
  </si>
  <si>
    <t>Коэффициент снижения</t>
  </si>
  <si>
    <t xml:space="preserve"> комплект документов</t>
  </si>
  <si>
    <t>ВОК ёмкостью более  48 волокон до 64 включительно</t>
  </si>
  <si>
    <t>Докладка каждого дополнительного канала существующей кабельной канализации.</t>
  </si>
  <si>
    <t xml:space="preserve">в грунтах групп 1-3,  труб диаметром не менее 63 мм </t>
  </si>
  <si>
    <t xml:space="preserve">в грунтах групп 4-6,  труб диаметром не менее 63 мм  </t>
  </si>
  <si>
    <t>Организация каждого дополнительного канала методом горизонтально-направленного бурения в период строительства</t>
  </si>
  <si>
    <t>Устройство кабельного вывода на стену/опору от существующего колодца (из расчета  до 30 м).</t>
  </si>
  <si>
    <t>1 погонный метр</t>
  </si>
  <si>
    <t>Прокладка внутриобъектового ВОК</t>
  </si>
  <si>
    <t>ёмкостью от 512- 2048 портов ( и свыше )</t>
  </si>
  <si>
    <t>Прокладка и монтаж силового кабеля ёмкостью до 5х16 мм² по опорам/конструкциям/стенам, включая внутриобъектовую прокладку для различных подключений</t>
  </si>
  <si>
    <t>Прокладка и монтаж силового кабеля ёмкостью до 4х6 мм² по опорам/конструкциям/стенам, включая внутриобъектовую прокладку для различных подключений</t>
  </si>
  <si>
    <t xml:space="preserve">Прокладка и монтаж силового кабеля типа ВВГнг/ВВГнг-LS/КГВВнг(А)-LS/ПВС (аналог) емкостью до 3х2,5  мм² по установленным конструкциям (труба/короб/гофра/металлорукав) с разводкой жил по приборам </t>
  </si>
  <si>
    <t xml:space="preserve">Прокладка и монтаж силового кабеля типаВВГнг/ВВГнг-LS/КГВВнг(А)-LS/ПВС (аналог) емкостью до 3х2,5  мм² по проектируемым конструкциям: трубе/коробу/гофре с их установкой </t>
  </si>
  <si>
    <t xml:space="preserve">Прокладка и монтаж силового кабеля типа ВВГнг/ВВГнг-LS/КГВВнг(А)-LS/ПВС (аналог) емкостью до 3х2,5  мм² по проектируемому металлорукаву с его установкой </t>
  </si>
  <si>
    <t xml:space="preserve">Прокладка и монтаж силового кабеля типа ВВГнг/ВВГнг-LS/КГВВнг(А)-LS/ПВС (аналог) емкостью до 3х2,5  мм² по стене с креплением  скобами (открытая проводка)  </t>
  </si>
  <si>
    <t xml:space="preserve">Прокладка и монтаж силового кабеля типа ВВГнг/ВВГнг-LS/КГВВнг(А)-LS/ПВС (аналог) емкостью до 3х2,5  мм²  по стене с устройством и заделкой борозды  (скрытая проводка)  </t>
  </si>
  <si>
    <t>Прокладка и монтаж силового кабеля ёмкостью до 5х16мм2 по опорам/конструкциям/стенам, включая внутриобъектовую прокладку для различных подключений сверх 20/50 м</t>
  </si>
  <si>
    <t xml:space="preserve">Прокладка и монтаж кабеля силового ВБбШв (или аналог)  емкостью от 2х16 до 5х16 мм2 в грунте </t>
  </si>
  <si>
    <t>Прокладка и монтаж силового кабеля ёмкостью до 4х2,5мм2 по опорам/конструкциям/стенам, включая внутриобъектовую прокладку для различных подключений сверх 20/50 м</t>
  </si>
  <si>
    <t>Выполнение работ по измерению электромагнитного излучения (ЭМИ) антенн РЭС Заказчика: 
-организация выезда представителей ТУ Роспотребнадзора для  измерения ЭМИ; 
-получение в Роспотребнадзоре разрешения на эксплуатацию (форма Р2);
-получение протокола измерений, заключения и разрешения на эксплуатацию. 
Расчет стоимости производится за объект в целом. В стоимость работ входят услуги по получению положительного Заключения на объект в целом, включая стоимость протокола измерений, содержащего результаты измерений ЭМИ по каждой антенне, экспертизу измерений и  разрешение на эксплуатацию.</t>
  </si>
  <si>
    <t>Получение заключения промбезопастности (ЭПБ) для вновь устанавливаемого оборудования, включая необходимые согласования, в том числе и в Ростехнадзоре, а так же заключение о несущей способности для труб и других промышленно-опасных объектов</t>
  </si>
  <si>
    <t>Коэффициент</t>
  </si>
  <si>
    <t>Протяженность по работам, указанным в пп. 4.2-4.4.1.1; 4.7-4.9  учитывается  по общей протяженности кабельной линии в Заказе;</t>
  </si>
  <si>
    <t xml:space="preserve"> Протяженность по работам, указанным в пп.5.5-5.7 учитывается  по профилю ГНБ/ГНП перехода;</t>
  </si>
  <si>
    <t>Расценки раздела 7 с ед. измерения - "за один комплект" содержат работы целиком за пролет;</t>
  </si>
  <si>
    <t>Расценка раздела 8.5.4.при использовании на одном объекте, применяется с понижающим коэффициентом (информация в примечании);</t>
  </si>
  <si>
    <t>Установка и подключение автоматического  выключателя (220В,50Гц), с номинальным током до 63 А в  вводно-распределительном устройстве здания, включая стоимость основных и крепежных материалов.</t>
  </si>
  <si>
    <t>Установка автоматического выключателя 3- полюсного (до 25А включительно)/дифф.автомата-1п</t>
  </si>
  <si>
    <t>Установка и подключение дифф.автомата-1п/ автоматического  выключателя трех полюсного , с номинальным током до 25 А  в вводно-распределительном устройстве здания, включая стоимость основных и крепежных материалов.</t>
  </si>
  <si>
    <t>Установка автоматического выключателя 3- полюсного (от 25А до 63А включительно)/дифф.автомата-1п</t>
  </si>
  <si>
    <t>Установка и подключение дифф.автомата-1п/ автоматического  выключателя трех полюсного, с номинальным током от 25 до 63 А в  вводно-распределительном устройстве здания, включая стоимость основных и крепежных материалов.</t>
  </si>
  <si>
    <t>Установка выключателя нагрузки/ дифф.автомата-3п  (до  40А включительно)</t>
  </si>
  <si>
    <t>Установка и подключение выключателя нагрузки/ дифф.автомата-3п, с номинальным током до  40 А в  вводно-распределительном устройстве здания, включая стоимость основных и крепежных материалов.</t>
  </si>
  <si>
    <t>Установка выключателя нагрузки/ дифф.автомата-3п (более  40А)</t>
  </si>
  <si>
    <t>Установка и подключение выключателя нагрузки/ дифф.автомата-3п, с номинальным током более  40 А в вводно-распределительном устройстве здания, включая стоимость основных и крепежных материалов.</t>
  </si>
  <si>
    <t>Линия-цепь</t>
  </si>
  <si>
    <t>Пусконаладочные работы  по электромонтажным работам  (для АРМ)</t>
  </si>
  <si>
    <t xml:space="preserve"> Оформление по форме Заказчика, в соответствии с нормами действующего законодательства РФ, договора на размещение  (аренды, услуг, иных форм договоров):
-сбор у арендодателя и предоставление Заказчику пакета документов для заключения договора, согласно требований Заказчика;
-подписание договора у всех заинтересованных сторон;
-сдача подписанного договора Заказчику. 
Письменное согласование от собственника возможности проведения работ по гарантийному письму до подписания договора.</t>
  </si>
  <si>
    <t>Топографо-геодезические работы</t>
  </si>
  <si>
    <t xml:space="preserve">4.1.10.1 </t>
  </si>
  <si>
    <t xml:space="preserve">4.1.10.2 </t>
  </si>
  <si>
    <t xml:space="preserve">4.1.10.3 </t>
  </si>
  <si>
    <t xml:space="preserve">4.1.10.4 </t>
  </si>
  <si>
    <t xml:space="preserve">4.14.3 </t>
  </si>
  <si>
    <t>4.15</t>
  </si>
  <si>
    <t>Кронирование ( в т.ч . санитарная обрезка)  деревьев</t>
  </si>
  <si>
    <t>руб./га</t>
  </si>
  <si>
    <t>Работы  по установке  автовышки, обрезка кроны дерева (спил ветвей), сбор срезанных ветвей(стволов), утилизация.</t>
  </si>
  <si>
    <t>1 дерево</t>
  </si>
  <si>
    <t>Применение расценки возможно совместно с Работами пунктов с   3.1÷ 3.3; 4.3÷4.4.1;  4.7÷ 4.9; 5.0.1÷ 5.13; 5.21-5.22; 5.24-5.26; 5.30; 5.33; 6.116, 6.95 . по согласованию с Заказчиком работ,на основании  подтверждающих документов</t>
  </si>
  <si>
    <t xml:space="preserve">Расценка применяется единоразово в Заказе на удаленный объект строительства по согласованию с Заказчиком работ и   с предоставлением информации  о  месте нахождения склада Заказчика работ, подтверждается Актом передачи оборудования в монтаж и Актом/Ведомостью смонтированного оборудования на объекте строительства </t>
  </si>
  <si>
    <t>Расценка применяется, на основании письменного обременения, в рамках получения  ТУ,  с обязательным  согласованием от Заказчика, до момента подписания Заказа.</t>
  </si>
  <si>
    <t>Укладка  плит ж/б  перекрытий/разгрузочных/ опорных/дорожных   поверх проложенных коммуникаций для защиты от повреждений</t>
  </si>
  <si>
    <t>Монтаж контейнера (уличного) площадью свыше 15  м2</t>
  </si>
  <si>
    <t>Расценка применяется, при необходимости, дополнительно к расценке 5.1. Не применяется совместно с 5.0.1</t>
  </si>
  <si>
    <t>при выполнении ТУ по выносу сетей или устройству переходов в ТУ/ др. случаи предусмотренные ПД</t>
  </si>
  <si>
    <t xml:space="preserve"> Количество запорных устройств определяется согласованным рабочим проектом владельца ЛКС с отметкой о их наличии, либо иным документом. Применение для  всех РФ.</t>
  </si>
  <si>
    <t>Сверление установками алмазного бурения  перекрытий, диаметром  от 40 мм</t>
  </si>
  <si>
    <t>6.8.2.6</t>
  </si>
  <si>
    <t>ВОК от 48  до 96  волокон включительно</t>
  </si>
  <si>
    <t>6.37.1</t>
  </si>
  <si>
    <t>Монтаж информационной таблички</t>
  </si>
  <si>
    <t>Устройство оптической линии/прокладка оптического патчкорда (duplex/simplex, любой разъем, любая полировка) внутри здания по стенам/ существующим установленным конструкциям (трубам/коробам/кабель-каналам)</t>
  </si>
  <si>
    <t>Устройство оптической линии/прокладка оптического патчкорда (duplex/simplex, любой разъем, любая полировка) внутри здания с установкой конструкций (труб/коробов/кабель-каналов)</t>
  </si>
  <si>
    <t>6.64.3</t>
  </si>
  <si>
    <t>Перемещение БС  с  одной точки на другую  точку монтажа в рамках одного объекта с учетом выезда сотрудника на объект .</t>
  </si>
  <si>
    <t>6.88.4</t>
  </si>
  <si>
    <t>Компенсация   затрат за Дополнительный выезд  представителя Подрядной организации  по требованию Заказчика.</t>
  </si>
  <si>
    <t xml:space="preserve">Прокладка ПНД трубы диаметром до 32 мм включительно, в грунте </t>
  </si>
  <si>
    <t>6.99.1</t>
  </si>
  <si>
    <t>6.101.1</t>
  </si>
  <si>
    <t>6.101.2</t>
  </si>
  <si>
    <t>Перераспределение мощности</t>
  </si>
  <si>
    <t>6.119</t>
  </si>
  <si>
    <t>Прокладку и монтаж силового кабеля(СИП) ёмкостью до 2х16 мм²   по опорам/конструкциям/стенам, включая внутриобъектовую прокладку для различных подключений</t>
  </si>
  <si>
    <t>6.120</t>
  </si>
  <si>
    <t>Прокладку и монтаж силового кабеля(СИП) ёмкостью до 4х16 мм²  по опорам/конструкциям/стенам, включая внутриобъектовую прокладку для различных подключений</t>
  </si>
  <si>
    <t>Обновление программного обеспечения коммутатора/голосового шлюза, выполнение ПНР.</t>
  </si>
  <si>
    <t>Монтаж информационной таблички  с применением  необходимых метизов  (например табло "ведется видеонаблюдение) крепление на  стен.</t>
  </si>
  <si>
    <t>Включает компенсацию затрат, расценка применяется по требованию Заказчика работ. Позиция применяется на объект строительства.</t>
  </si>
  <si>
    <t>1 выезд</t>
  </si>
  <si>
    <t>комплекс ( на объект)</t>
  </si>
  <si>
    <t>Демонтаж оборудования, не пригодного для дальнейшего использования (предназначено в лом), с учетом погрузки, разгрузки, транспортировки, утилизации.</t>
  </si>
  <si>
    <t>Демонтаж оборудования, пригодного для дальнейшего использования, со снятием с места установки, необходимой (частичной) разборкой  (перемещается на другое место установки или  склад Заказчика), с учетом погрузки, разгрузки, транспортировки.</t>
  </si>
  <si>
    <t>одна точка</t>
  </si>
  <si>
    <t>ПИР, СМР,  с учетом стоимости  материалов.  Включает прокладку силового кабеля  по существующим конструкциям и измерения. Организация и проведение оформления разрешительных документов, согласований , исполнительной документации.</t>
  </si>
  <si>
    <t xml:space="preserve">
Не применяется для сверления отверстий в железобетонных/бетонных  конструкциях перфоратором.</t>
  </si>
  <si>
    <t>По требованию Заказчика работ. Не применяется к наклейкам.</t>
  </si>
  <si>
    <t>Расценка применяется дополнительно к п.6.63-6.64, 6.64.1, если требуется согласно ТЗ Заказчика</t>
  </si>
  <si>
    <t>применяется  исключительно  с п.6.88.2 и 6.88.3. Вне проведения основных ПНР, с оформлением отдельного Заказа.</t>
  </si>
  <si>
    <t>Расценка  применяется по согласованию с Заказчиком</t>
  </si>
  <si>
    <t>При выполнении монтажных и пуско-наладочных работ по организации услуг видеонаблюдения, систем контроля доступа, систем умный домофон, беспроводного доступа, телеметрии на объекте строительства  допускается совместное применение позиции  с п. 6.29</t>
  </si>
  <si>
    <t>Подключение энергопринимающего устройства к электрической сети для случаев опосредованного технологического присоединения</t>
  </si>
  <si>
    <t>На основании проектного решения (ТЗ) применять понижающий коэффициент к расценке  К= 0,25 ( если не выполняется  полный комплекс работ)</t>
  </si>
  <si>
    <t>Проведение измерений
электромагнитного излучения от
РЭС Заказчика. Получение Санитарно-эпидемиологического и экспертного заключения тер. Управления (ТУ) Роспотребнадзора с разрешением эксплуатировать РЭС (форма  Р2)</t>
  </si>
  <si>
    <t>Монтаж АМС , в т.ч. металлоконструкция  (включая лестницу, заспинное ограждение, молниезащиту, светоограждение)</t>
  </si>
  <si>
    <t xml:space="preserve"> высотой   до  20  м ( типа СЦП,СЦ)</t>
  </si>
  <si>
    <t xml:space="preserve"> высотой  22  м  (типа СК,СЦП)</t>
  </si>
  <si>
    <t xml:space="preserve"> высотой 26 м (типа СК ) </t>
  </si>
  <si>
    <t xml:space="preserve">Восстановление керамической плитки стен </t>
  </si>
  <si>
    <t>Отбивка старой штукатурки. Подготовка поверхностей насечкой вручную. Оштукатуривание отдельных мест.</t>
  </si>
  <si>
    <t xml:space="preserve">Расчистка старой краски, шпатлёвка поверхности, первая, вторая  окраска </t>
  </si>
  <si>
    <t>Услуги по оформлению прав- комплекс мероприятий, необходимых для оформления прав Заказчика на размещение Объекта с использованием инфраструктуры и/или земельных участков третьих лиц, посредством заключения договоров с собственниками или правообладателями инфраструктуры и/или оформления прав на размещение Объекта на земельных участках, включающий установление зон с особыми условиями использования территории (охранные зоны) и/или установление публичных сервитутов.</t>
  </si>
  <si>
    <t>Услуги по сопровождению экспертизы проектной документации - обязательства Подрядчика по сопровождению и организации проведения экспертизы Проектной документации для получения положительного заключения Экспертной организации</t>
  </si>
  <si>
    <r>
      <t xml:space="preserve">Землеустроительное дело  </t>
    </r>
    <r>
      <rPr>
        <b/>
        <sz val="12"/>
        <rFont val="Times New Roman"/>
        <family val="1"/>
        <charset val="204"/>
      </rPr>
      <t>общего пользования</t>
    </r>
    <r>
      <rPr>
        <sz val="12"/>
        <rFont val="Times New Roman"/>
        <family val="1"/>
        <charset val="204"/>
      </rPr>
      <t>/</t>
    </r>
    <r>
      <rPr>
        <b/>
        <sz val="12"/>
        <rFont val="Times New Roman"/>
        <family val="1"/>
        <charset val="204"/>
      </rPr>
      <t xml:space="preserve">лесной фонд/ </t>
    </r>
  </si>
  <si>
    <r>
      <rPr>
        <b/>
        <sz val="12"/>
        <rFont val="Times New Roman"/>
        <family val="1"/>
        <charset val="204"/>
      </rPr>
      <t>НЕ ПРИМЕНЯТЬ</t>
    </r>
    <r>
      <rPr>
        <sz val="12"/>
        <rFont val="Times New Roman"/>
        <family val="1"/>
        <charset val="204"/>
      </rPr>
      <t xml:space="preserve"> данную расценку для организации абонентской линии в ДХ абонента!</t>
    </r>
  </si>
  <si>
    <r>
      <t>ПИР, СМР: с учетом стоимости материалов.</t>
    </r>
    <r>
      <rPr>
        <b/>
        <sz val="12"/>
        <rFont val="Times New Roman"/>
        <family val="1"/>
        <charset val="204"/>
      </rPr>
      <t xml:space="preserve"> Без учета стоимости счетчика.</t>
    </r>
  </si>
  <si>
    <r>
      <t xml:space="preserve">СМР, независимо от материалов поверхности, включая сопутствующие работы: подгонка длин, сборка и установка комплектующих, </t>
    </r>
    <r>
      <rPr>
        <b/>
        <sz val="12"/>
        <rFont val="Times New Roman"/>
        <family val="1"/>
        <charset val="204"/>
      </rPr>
      <t>стоимость основных и крепежных материалов</t>
    </r>
    <r>
      <rPr>
        <sz val="12"/>
        <rFont val="Times New Roman"/>
        <family val="1"/>
        <charset val="204"/>
      </rPr>
      <t>.</t>
    </r>
  </si>
  <si>
    <r>
      <t xml:space="preserve">СМР, независимо от материалов поверхности, включая сопутствующие работы: подгонка длин, сборка и установка комплектующих, </t>
    </r>
    <r>
      <rPr>
        <b/>
        <sz val="12"/>
        <rFont val="Times New Roman"/>
        <family val="1"/>
        <charset val="204"/>
      </rPr>
      <t>стоимость основных и крепежных материалов.</t>
    </r>
  </si>
  <si>
    <r>
      <t>Разборка облицовки из плит и плиток, Облицовка поверхностей. Приготовление клея из сухой смеси. Заполнение швов. Очистка и промывка поверхности облицовки</t>
    </r>
    <r>
      <rPr>
        <b/>
        <sz val="12"/>
        <rFont val="Times New Roman"/>
        <family val="1"/>
        <charset val="204"/>
      </rPr>
      <t>. С учетом стоимости материалов ( в т.ч плитки)</t>
    </r>
  </si>
  <si>
    <t>60 % от стоимости  монтажа</t>
  </si>
  <si>
    <t>в том числе стоимость СМР (работ)</t>
  </si>
  <si>
    <t xml:space="preserve">Выполнение предпроектных обследований  </t>
  </si>
  <si>
    <r>
      <t>Компенсация затрат на оплату счетов Подрядчиком от лица Заказчика  за выдачу Технических Условий и согласований проектных решений при пересечении коммуникаций сторонних собственников  и прохождении по ним:  Газопроводы, Теплотрассы</t>
    </r>
    <r>
      <rPr>
        <b/>
        <sz val="12"/>
        <rFont val="Times New Roman"/>
        <family val="1"/>
        <charset val="204"/>
      </rPr>
      <t>, Водопроводы</t>
    </r>
    <r>
      <rPr>
        <sz val="12"/>
        <rFont val="Times New Roman"/>
        <family val="1"/>
        <charset val="204"/>
      </rPr>
      <t>, Железные дороги, Автомобильные дороги федерального значения, Мосты и Путепроводы, объекты Электросетевого хозяйства, ЛКС.</t>
    </r>
  </si>
  <si>
    <r>
      <t xml:space="preserve">СМР, ПИР, в том числе и не ограничиваясь перечисленным: установка и крепление кросса (включая стоимость кросса), разделка оптического кабеля, сварка волокон, тестирование рефлектометром. </t>
    </r>
    <r>
      <rPr>
        <b/>
        <sz val="12"/>
        <rFont val="Times New Roman"/>
        <family val="1"/>
        <charset val="204"/>
      </rPr>
      <t xml:space="preserve">Организация и проведение оформления  разрешительных документов, согласований  и исполнительной документации. </t>
    </r>
  </si>
  <si>
    <r>
      <t xml:space="preserve"> ПИР, СМР,  с учётом стоимости кабеля и всех материалов для наружных и внутренних работ, (с учетом  технологических, монтажных запасов кабеля), в том числе сопутствующие и подготовительные работы и не ограничиваясь перечисленным:</t>
    </r>
    <r>
      <rPr>
        <b/>
        <sz val="12"/>
        <rFont val="Times New Roman"/>
        <family val="1"/>
        <charset val="204"/>
      </rPr>
      <t xml:space="preserve">  поиск колодцев, очистку от снега/земли, </t>
    </r>
    <r>
      <rPr>
        <sz val="12"/>
        <rFont val="Times New Roman"/>
        <family val="1"/>
        <charset val="204"/>
      </rPr>
      <t xml:space="preserve"> очистка, промывка, подготовка каналов канализации, установка консолей в колодцах  (при необходимости). Монтаж/перемонтаж муфт (включая стоимость муфт, </t>
    </r>
    <r>
      <rPr>
        <b/>
        <sz val="12"/>
        <rFont val="Times New Roman"/>
        <family val="1"/>
        <charset val="204"/>
      </rPr>
      <t>из расчета 1 вновь монтируемая муфта на 0,5 км. трассы включительно</t>
    </r>
    <r>
      <rPr>
        <sz val="12"/>
        <rFont val="Times New Roman"/>
        <family val="1"/>
        <charset val="204"/>
      </rPr>
      <t xml:space="preserve">) </t>
    </r>
    <r>
      <rPr>
        <b/>
        <sz val="12"/>
        <rFont val="Times New Roman"/>
        <family val="1"/>
        <charset val="204"/>
      </rPr>
      <t xml:space="preserve"> свыше одной муфты на участке от 0 до 0,5 км  трассы включительно , учитывается дополнительно п. 4.10 </t>
    </r>
    <r>
      <rPr>
        <sz val="12"/>
        <rFont val="Times New Roman"/>
        <family val="1"/>
        <charset val="204"/>
      </rPr>
      <t xml:space="preserve"> ; герметизация каналов; маркировка (бирки); вывод кабеля на стену/опору; прокладку по стене/опоре в трубе с учетом ее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защита кабеля в опасных местах, монтаж кабельростов (протяженностью до 15 м. включительно), кроссов и стоек с их стоимостью для крепления кроссов; оконечивание кабеля с обеих сторон. Проведение  всех измерений , включая входной контроль кабеля. </t>
    </r>
    <r>
      <rPr>
        <b/>
        <sz val="12"/>
        <rFont val="Times New Roman"/>
        <family val="1"/>
        <charset val="204"/>
      </rPr>
      <t xml:space="preserve">Организация и проведение оформления разрешительных документов, согласований и исполнительной документации. </t>
    </r>
    <r>
      <rPr>
        <sz val="12"/>
        <rFont val="Times New Roman"/>
        <family val="1"/>
        <charset val="204"/>
      </rPr>
      <t xml:space="preserve">Протяженность трассы  - длина прокладываемого кабеля до кросса, с учетом нормативных технологических запасов. </t>
    </r>
    <r>
      <rPr>
        <b/>
        <sz val="12"/>
        <rFont val="Times New Roman"/>
        <family val="1"/>
        <charset val="204"/>
      </rPr>
      <t>Устройство кабельного ввода в здание в фундаментном основании от существующего колодца, Устройство кабельного вывода на стену/опору от существующего колодца, производиться по расценкам  5.24÷5.25.</t>
    </r>
  </si>
  <si>
    <r>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t>
    </r>
    <r>
      <rPr>
        <b/>
        <sz val="12"/>
        <rFont val="Times New Roman"/>
        <family val="1"/>
        <charset val="204"/>
      </rPr>
      <t xml:space="preserve">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РАСЦЕНКА ПРИМЕНЯЕТСЯ для отдельной внутриобъектовой прокладки.                                                                                                                                                   В рамках проекта "МОСТ/МЁД" учитывается общая длина проложенного кабеля на одном адресе  объекта  без округления до min  длины. </t>
    </r>
  </si>
  <si>
    <r>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t>
    </r>
    <r>
      <rPr>
        <b/>
        <sz val="12"/>
        <rFont val="Times New Roman"/>
        <family val="1"/>
        <charset val="204"/>
      </rPr>
      <t xml:space="preserve">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НЕ ПРИМЕНЯТЬ  отдельно для внутриобъектовой прокладки.  В рамках проекта "МОСТ/МЁД" учитывается общая длина проложенного кабеля на одном адресе  объекта  без округления до min  длины. </t>
    </r>
  </si>
  <si>
    <r>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t>
    </r>
    <r>
      <rPr>
        <b/>
        <sz val="12"/>
        <rFont val="Times New Roman"/>
        <family val="1"/>
        <charset val="204"/>
      </rPr>
      <t xml:space="preserve">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НЕ ПРИМЕНЯТЬ  отдельно для внутриобъектовой прокладки.   В рамках проекта "МОСТ/МЁД" учитывается общая длина проложенного кабеля на одном адресе  объекта  без округления до min  длины. </t>
    </r>
  </si>
  <si>
    <r>
      <t xml:space="preserve">ПИР, СМР, Работы по монтажу муфты прямой/разветвительной на медном кабеле, в том числе и не ограничиваясь перечисленным: соединение и герметизация по технологиям 3М или ТайкоРайхем,  измерения и прозвонка кабеля во время монтажа, комплекс всех измерений смонтированных пар, включая стоимость основных и вспомогательных материалов. </t>
    </r>
    <r>
      <rPr>
        <b/>
        <sz val="12"/>
        <rFont val="Times New Roman"/>
        <family val="1"/>
        <charset val="204"/>
      </rPr>
      <t>Организация и проведение оформления разрешительных документов, согласований  и исполнительной документации.</t>
    </r>
  </si>
  <si>
    <r>
      <t>Работы по демонтажу кабеля связи , в том числе и не ограничиваясь перечисленным: демонтаж кабеля связи, подготовка данного кабеля к сдаче на склад филиала (увязка однородного (одной марки) кабеля связи строительными длинами  в 1 бухту/барабан (с учетом стоимости барабана) с маркировкой  в соответствии с маркой длиной демонтированного однородного кабеля связи, погрузкой, перевозкой, разгрузкой  демонтированного кабеля связи на складе филиала, его приемом-передачей на склад филиала.</t>
    </r>
    <r>
      <rPr>
        <b/>
        <sz val="12"/>
        <rFont val="Times New Roman"/>
        <family val="1"/>
        <charset val="204"/>
      </rPr>
      <t xml:space="preserve"> Организация и проведение оформления разрешительных документов, согласований  и исполнительной документации.</t>
    </r>
  </si>
  <si>
    <r>
      <t xml:space="preserve">Работы по демонтажу кабеля связи , в том числе и не ограничиваясь перечисленным: демонтаж кабеля связи, подготовка данного кабеля к сдаче на склад филиала (увязка однородного (одной марки) кабеля связи строительными длинами  в 1 бухту/барабан (с учетом стоимости барабана) с маркировкой  в соответствии с маркой длиной демонтированного однородного кабеля связи, погрузкой, перевозкой, разгрузкой  демонтированного кабеля связи на складе филиала, его приемом-передачей на склад филиала. </t>
    </r>
    <r>
      <rPr>
        <b/>
        <sz val="12"/>
        <rFont val="Times New Roman"/>
        <family val="1"/>
        <charset val="204"/>
      </rPr>
      <t>Организация и проведение оформления разрешительных документов, согласований  и исполнительной документации.</t>
    </r>
  </si>
  <si>
    <r>
      <t xml:space="preserve">Работы по демонтажу кабеля связи , в том числе и не ограничиваясь перечисленным: демонтаж кабеля связи, подготовка данного кабеля к сдаче на склад филиала (увязка однородного (одной марки) кабеля связи длинами не более чем по 2 м. в 1 пучок с маркировкой данного пучка в соответствии с маркой демонтированного однородного кабеля связи (применимо для медножильных кабелей, общий вес и количество пучков определяет Исполнитель), или намоткой на барабан (с учетом стоимости барабана), погрузкой, перевозкой, разгрузкой и взвешиванием демонтированного кабеля связи на складе филиала, его приемом-передачей на склад филиала. </t>
    </r>
    <r>
      <rPr>
        <b/>
        <sz val="12"/>
        <rFont val="Times New Roman"/>
        <family val="1"/>
        <charset val="204"/>
      </rPr>
      <t>Организация и проведение оформления разрешительных документов, согласований  и исполнительной документации.</t>
    </r>
  </si>
  <si>
    <r>
      <t>Работы по демонтажу кабеля связи , в том числе и не ограничиваясь перечисленным: демонтаж кабеля связи, подготовка данного кабеля к сдаче на склад филиала (увязка однородного (одной марки) кабеля связи длинами не более чем по 2 м. в 1 пучок с маркировкой данного пучка в соответствии с маркой демонтированного однородного кабеля связи (применимо для медножильных кабелей, общий вес и количество пучков определяет Исполнитель), или намоткой на барабан (с учетом стоимости барабана), погрузкой, перевозкой, разгрузкой и взвешиванием демонтированного кабеля связи на складе филиала, его приемом-передачей на склад филиала. .</t>
    </r>
    <r>
      <rPr>
        <b/>
        <sz val="12"/>
        <rFont val="Times New Roman"/>
        <family val="1"/>
        <charset val="204"/>
      </rPr>
      <t>Организация и проведение оформления разрешительных документов, согласований  и исполнительной документации.</t>
    </r>
  </si>
  <si>
    <r>
      <t xml:space="preserve">ПИР, СМР, включая стоимость материалов, </t>
    </r>
    <r>
      <rPr>
        <b/>
        <sz val="12"/>
        <rFont val="Times New Roman"/>
        <family val="1"/>
        <charset val="204"/>
      </rPr>
      <t>очистка, разборка покртыий</t>
    </r>
    <r>
      <rPr>
        <sz val="12"/>
        <rFont val="Times New Roman"/>
        <family val="1"/>
        <charset val="204"/>
      </rPr>
      <t>,разработки траншеи, засыпки(грунтом/песком),  выравнивание и уплотнение грунта, вывоза грунта.</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Без учёта стоимости монтажа/перебивки колодцев. Работы по восстановлению газонных покрытий, тротуаров, брусчатки, проезжей части, производятся отдельно по расценкам 5.15-5.18.  Проведение работ на существующих линиях.</t>
    </r>
  </si>
  <si>
    <r>
      <t xml:space="preserve">ПИР, СМР, включая: стоимость  ж/б  плит; вспомогательные материалы, включая транспортные издержки;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</si>
  <si>
    <r>
      <t xml:space="preserve">ПИР, СМР,  включая затраты на материалы, демонтаж/ вывоз существующего асфальтобетонного покрытия.  </t>
    </r>
    <r>
      <rPr>
        <b/>
        <sz val="12"/>
        <rFont val="Times New Roman"/>
        <family val="1"/>
        <charset val="204"/>
      </rPr>
      <t xml:space="preserve">Организация и проведение оформления разрешительных документов, согласований, исполнительной документации. </t>
    </r>
  </si>
  <si>
    <r>
      <t>ПИР, СМР,  включая затраты на материалы, демонтаж/ вывоз существующего асфальтобетонного покрытия и бордюрного камня.</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 </t>
    </r>
  </si>
  <si>
    <r>
      <t>ПИР, СМР, включая затраты на устройство покрытий и материалы для устройства подстилающих и выравнивающих слоев,</t>
    </r>
    <r>
      <rPr>
        <b/>
        <sz val="12"/>
        <rFont val="Times New Roman"/>
        <family val="1"/>
        <charset val="204"/>
      </rPr>
      <t xml:space="preserve"> для укладки демонтированной брусчатки. Организация и проведение оформления разрешительных документов, согласований, исполнительной документации. </t>
    </r>
  </si>
  <si>
    <r>
      <t xml:space="preserve">ПИР, СМР, включая подготовку почвы для устройства партерного и обыкновенного газона с внесением растительной земли слоем 15 см, планировку участка, посев газонов партерных, мавританских и обыкновенных. </t>
    </r>
    <r>
      <rPr>
        <b/>
        <sz val="12"/>
        <rFont val="Times New Roman"/>
        <family val="1"/>
        <charset val="204"/>
      </rPr>
      <t xml:space="preserve">Организация и проведение оформления разрешительных документов, согласований, исполнительной документации. </t>
    </r>
  </si>
  <si>
    <r>
      <t xml:space="preserve">ПИР,  СМР, прочие затраты, не ограничиваясь перечисленным: включая стоимость основных материалов, доставку, подготовку заготовки,  земельные работы по раскопке и засыпке ямы с послойным трамбованием грунта, бетонирование, установку дополнительной ригели, замена ростверки.  </t>
    </r>
    <r>
      <rPr>
        <b/>
        <sz val="12"/>
        <rFont val="Times New Roman"/>
        <family val="1"/>
        <charset val="204"/>
      </rPr>
      <t>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xml:space="preserve"> ,  Земельное дело</t>
    </r>
    <r>
      <rPr>
        <b/>
        <vertAlign val="superscript"/>
        <sz val="12"/>
        <rFont val="Times New Roman"/>
        <family val="1"/>
        <charset val="204"/>
      </rPr>
      <t xml:space="preserve">11 </t>
    </r>
    <r>
      <rPr>
        <b/>
        <sz val="12"/>
        <rFont val="Times New Roman"/>
        <family val="1"/>
        <charset val="204"/>
      </rPr>
      <t xml:space="preserve">(совместно  с п.п.4.1.2-4.1.6). </t>
    </r>
    <r>
      <rPr>
        <sz val="12"/>
        <rFont val="Times New Roman"/>
        <family val="1"/>
        <charset val="204"/>
      </rPr>
      <t xml:space="preserve"> Выполнение топографо-геодезических работ при предъявлении требования от Заказчика.</t>
    </r>
  </si>
  <si>
    <r>
      <t xml:space="preserve">Устройство кабельного ввода в  здание в фундаментном основании  </t>
    </r>
    <r>
      <rPr>
        <b/>
        <sz val="12"/>
        <rFont val="Times New Roman"/>
        <family val="1"/>
        <charset val="204"/>
      </rPr>
      <t>от существующего колодца (из расчета  до 30 м).</t>
    </r>
    <r>
      <rPr>
        <sz val="12"/>
        <rFont val="Times New Roman"/>
        <family val="1"/>
        <charset val="204"/>
      </rPr>
      <t xml:space="preserve">
В случае необходимости (более 30м) канализация достраивается по соответствующим расценкам.</t>
    </r>
  </si>
  <si>
    <r>
      <t xml:space="preserve">ПИР, СМР, включая стоимость материалов ( асбестоцементные /полиэтиленовые трубы диаметром не менее 63 мм, комплектующие), организацию вывода из кабельного колодца и ввода в фундаментном основании, герметизация каналов, восстановление асфальтобетонных покрытий проезжей части, тротуаров и работ по благоустройству </t>
    </r>
    <r>
      <rPr>
        <b/>
        <sz val="12"/>
        <rFont val="Times New Roman"/>
        <family val="1"/>
        <charset val="204"/>
      </rPr>
      <t>на ширину траншеи. 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xml:space="preserve"> ( с нанесением на городской планшет исполнительной сьёмки), Земельное дело</t>
    </r>
    <r>
      <rPr>
        <b/>
        <vertAlign val="superscript"/>
        <sz val="12"/>
        <rFont val="Times New Roman"/>
        <family val="1"/>
        <charset val="204"/>
      </rPr>
      <t>11</t>
    </r>
    <r>
      <rPr>
        <b/>
        <sz val="12"/>
        <rFont val="Times New Roman"/>
        <family val="1"/>
        <charset val="204"/>
      </rPr>
      <t xml:space="preserve"> (совместно  с п.п.4.1.2-4.1.6). </t>
    </r>
    <r>
      <rPr>
        <sz val="12"/>
        <rFont val="Times New Roman"/>
        <family val="1"/>
        <charset val="204"/>
      </rPr>
      <t xml:space="preserve">Стоимость колодца и монтажа учитывается отдельной расценкой. </t>
    </r>
  </si>
  <si>
    <r>
      <t>ПИР, СМР, не ограничиваясь перечисленным: разработка грунта около фундамента, разборка/восстановление отмостки, установка трубы (ТВВК/аналог) в соответствии с проектными данными.</t>
    </r>
    <r>
      <rPr>
        <b/>
        <sz val="12"/>
        <rFont val="Times New Roman"/>
        <family val="1"/>
        <charset val="204"/>
      </rPr>
      <t xml:space="preserve"> Организация и проведение оформления разрешительных документов, согласований, исполнительной документации.   </t>
    </r>
  </si>
  <si>
    <r>
      <t xml:space="preserve">СМР, в том числе и не ограничиваясь перечисленным: демонтаж опор, </t>
    </r>
    <r>
      <rPr>
        <b/>
        <sz val="12"/>
        <rFont val="Times New Roman"/>
        <family val="1"/>
        <charset val="204"/>
      </rPr>
      <t xml:space="preserve"> погрузка, разгрузка, перевозка</t>
    </r>
    <r>
      <rPr>
        <sz val="12"/>
        <rFont val="Times New Roman"/>
        <family val="1"/>
        <charset val="204"/>
      </rPr>
      <t xml:space="preserve">  демонтированных опор на свалку или на склад Заказчика.  </t>
    </r>
  </si>
  <si>
    <r>
      <t xml:space="preserve">ПИР, СМР, Прочие затраты: установка телекоммуникационного шкафа с опорной рамой  в грунт (предоставляет Заказчик), устройство фундаментов и отмостки; перевозка шкафа; монтаж шкафа; устройство заземления, приобретение необходимых расходных материалов монтажа и  комплектующих, при необходимости доукомплектацию БКТО, кроссами, плинтами. </t>
    </r>
    <r>
      <rPr>
        <b/>
        <sz val="12"/>
        <rFont val="Times New Roman"/>
        <family val="1"/>
        <charset val="204"/>
      </rPr>
      <t>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8</t>
    </r>
    <r>
      <rPr>
        <b/>
        <sz val="12"/>
        <rFont val="Times New Roman"/>
        <family val="1"/>
        <charset val="204"/>
      </rPr>
      <t xml:space="preserve">  ,  Инженерно-геологические изыскания (совместно  с п.п.4.1.2-4.1.6.). .</t>
    </r>
    <r>
      <rPr>
        <sz val="12"/>
        <rFont val="Times New Roman"/>
        <family val="1"/>
        <charset val="204"/>
      </rPr>
      <t xml:space="preserve">  Выполнение топографо-геодезических работ при предъявлении требования от Заказчика.</t>
    </r>
    <r>
      <rPr>
        <b/>
        <sz val="12"/>
        <rFont val="Times New Roman"/>
        <family val="1"/>
        <charset val="204"/>
      </rPr>
      <t xml:space="preserve">   </t>
    </r>
    <r>
      <rPr>
        <sz val="12"/>
        <rFont val="Times New Roman"/>
        <family val="1"/>
        <charset val="204"/>
      </rPr>
      <t xml:space="preserve"> </t>
    </r>
    <r>
      <rPr>
        <b/>
        <sz val="12"/>
        <rFont val="Times New Roman"/>
        <family val="1"/>
        <charset val="204"/>
      </rPr>
      <t>Не включает</t>
    </r>
    <r>
      <rPr>
        <sz val="12"/>
        <rFont val="Times New Roman"/>
        <family val="1"/>
        <charset val="204"/>
      </rPr>
      <t>: стоимость шкафа распределительного с опорной рамой.</t>
    </r>
  </si>
  <si>
    <r>
      <t xml:space="preserve">ПИР, 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шкафа; монтаж шкафа; устройство заземления, электроснабжения, присоединение к электрической сети (прокладка силового кабеля длиной до 50 м, включая работы по прокладке в грунте). </t>
    </r>
    <r>
      <rPr>
        <b/>
        <sz val="12"/>
        <rFont val="Times New Roman"/>
        <family val="1"/>
        <charset val="204"/>
      </rPr>
      <t>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Услуги по оформлению собственности</t>
    </r>
    <r>
      <rPr>
        <b/>
        <vertAlign val="superscript"/>
        <sz val="12"/>
        <rFont val="Times New Roman"/>
        <family val="1"/>
        <charset val="204"/>
      </rPr>
      <t>10,</t>
    </r>
    <r>
      <rPr>
        <b/>
        <sz val="12"/>
        <rFont val="Times New Roman"/>
        <family val="1"/>
        <charset val="204"/>
      </rPr>
      <t xml:space="preserve">  Услуги по оформлению прав</t>
    </r>
    <r>
      <rPr>
        <b/>
        <vertAlign val="superscript"/>
        <sz val="12"/>
        <rFont val="Times New Roman"/>
        <family val="1"/>
        <charset val="204"/>
      </rPr>
      <t>8</t>
    </r>
    <r>
      <rPr>
        <b/>
        <sz val="12"/>
        <rFont val="Times New Roman"/>
        <family val="1"/>
        <charset val="204"/>
      </rPr>
      <t xml:space="preserve">   , Инженерно-геологические изыскания (совместно  с п.п.4.1.2-4.1.6.).</t>
    </r>
    <r>
      <rPr>
        <sz val="12"/>
        <rFont val="Times New Roman"/>
        <family val="1"/>
        <charset val="204"/>
      </rPr>
      <t xml:space="preserve"> </t>
    </r>
    <r>
      <rPr>
        <b/>
        <sz val="12"/>
        <rFont val="Times New Roman"/>
        <family val="1"/>
        <charset val="204"/>
      </rPr>
      <t xml:space="preserve">  </t>
    </r>
    <r>
      <rPr>
        <sz val="12"/>
        <rFont val="Times New Roman"/>
        <family val="1"/>
        <charset val="204"/>
      </rPr>
      <t xml:space="preserve"> Выполнение топографо-геодезических работ при предъявлении требования от Заказчика.</t>
    </r>
    <r>
      <rPr>
        <b/>
        <sz val="12"/>
        <rFont val="Times New Roman"/>
        <family val="1"/>
        <charset val="204"/>
      </rPr>
      <t xml:space="preserve"> Не включает</t>
    </r>
    <r>
      <rPr>
        <sz val="12"/>
        <rFont val="Times New Roman"/>
        <family val="1"/>
        <charset val="204"/>
      </rPr>
      <t>: стоимость климатического шкафа в комплекте.</t>
    </r>
  </si>
  <si>
    <r>
      <t xml:space="preserve">ПИР, СМР, Прочие затраты, включая стоимость материалов, в том числе и не ограничиваясь перечисленным: в зависимости от места установки осуществляется крепление к стене здания (при необходимости выполняются работы по выравниванию стен), перевозка шкафа; монтаж шкафа; устройство заземления, электроснабжения, присоединение к электрической сети (прокладка силового кабеля длиной до 50м). </t>
    </r>
    <r>
      <rPr>
        <b/>
        <sz val="12"/>
        <rFont val="Times New Roman"/>
        <family val="1"/>
        <charset val="204"/>
      </rPr>
      <t>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 xml:space="preserve">8 </t>
    </r>
    <r>
      <rPr>
        <b/>
        <sz val="12"/>
        <rFont val="Times New Roman"/>
        <family val="1"/>
        <charset val="204"/>
      </rPr>
      <t>(совместно  с п.п.4.1.2-4.1.6.).</t>
    </r>
    <r>
      <rPr>
        <sz val="12"/>
        <rFont val="Times New Roman"/>
        <family val="1"/>
        <charset val="204"/>
      </rPr>
      <t xml:space="preserve">   Выполнение топографо-геодезических работ при предъявлении требования от Заказчика. </t>
    </r>
    <r>
      <rPr>
        <b/>
        <sz val="12"/>
        <rFont val="Times New Roman"/>
        <family val="1"/>
        <charset val="204"/>
      </rPr>
      <t>Не включает: стоимость климатического шкафа в комплекте.</t>
    </r>
  </si>
  <si>
    <r>
      <t>ПИР, СМР, Прочие затраты, включая стоимость материалов, в том числе и не ограничиваясь перечисленным: перевозка шкафа; монтаж шкафа; устройство заземления, электроснабжения, присоединение к электрической сети (прокладка силового кабеля длиной до 20м).</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t>
    </r>
    <r>
      <rPr>
        <b/>
        <sz val="12"/>
        <rFont val="Times New Roman"/>
        <family val="1"/>
        <charset val="204"/>
      </rPr>
      <t xml:space="preserve"> Не включает</t>
    </r>
    <r>
      <rPr>
        <sz val="12"/>
        <rFont val="Times New Roman"/>
        <family val="1"/>
        <charset val="204"/>
      </rPr>
      <t>: стоимость установки опоры, стоимость климатического шкафа в комплекте.</t>
    </r>
  </si>
  <si>
    <r>
      <t xml:space="preserve">Монтаж контейнера (уличного) площадью </t>
    </r>
    <r>
      <rPr>
        <b/>
        <sz val="12"/>
        <rFont val="Times New Roman"/>
        <family val="1"/>
        <charset val="204"/>
      </rPr>
      <t>от 3,45 м2 до 15 м2</t>
    </r>
  </si>
  <si>
    <r>
      <t>ПИР</t>
    </r>
    <r>
      <rPr>
        <b/>
        <sz val="12"/>
        <rFont val="Times New Roman"/>
        <family val="1"/>
        <charset val="204"/>
      </rPr>
      <t xml:space="preserve"> ( в т.ч расчет фундамента при необходимости)</t>
    </r>
    <r>
      <rPr>
        <sz val="12"/>
        <rFont val="Times New Roman"/>
        <family val="1"/>
        <charset val="204"/>
      </rPr>
      <t>, 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контейнера; монтаж контейнера; монтаж ВРУ; устройство заземления; электроснабжение; установка сплит-системы (</t>
    </r>
    <r>
      <rPr>
        <b/>
        <sz val="12"/>
        <rFont val="Times New Roman"/>
        <family val="1"/>
        <charset val="204"/>
      </rPr>
      <t xml:space="preserve"> с учетом защиты  внешнего блока );</t>
    </r>
    <r>
      <rPr>
        <sz val="12"/>
        <rFont val="Times New Roman"/>
        <family val="1"/>
        <charset val="204"/>
      </rPr>
      <t xml:space="preserve"> присоединение к электрической сети (прокладка силового кабеля длиной до 50м, включая работы по прокладке в грунте).</t>
    </r>
    <r>
      <rPr>
        <b/>
        <sz val="12"/>
        <rFont val="Times New Roman"/>
        <family val="1"/>
        <charset val="204"/>
      </rPr>
      <t>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8</t>
    </r>
    <r>
      <rPr>
        <b/>
        <sz val="12"/>
        <rFont val="Times New Roman"/>
        <family val="1"/>
        <charset val="204"/>
      </rPr>
      <t xml:space="preserve"> ,  Инженерно-геологические изыскания  (совместно  с п.п.4.1.2-4.1.6.).      </t>
    </r>
    <r>
      <rPr>
        <sz val="12"/>
        <rFont val="Times New Roman"/>
        <family val="1"/>
        <charset val="204"/>
      </rPr>
      <t xml:space="preserve">Выполнение топографо-геодезических работ при предъявлении требования от Заказчика. </t>
    </r>
    <r>
      <rPr>
        <b/>
        <sz val="12"/>
        <rFont val="Times New Roman"/>
        <family val="1"/>
        <charset val="204"/>
      </rPr>
      <t>Не включает</t>
    </r>
    <r>
      <rPr>
        <sz val="12"/>
        <rFont val="Times New Roman"/>
        <family val="1"/>
        <charset val="204"/>
      </rPr>
      <t>: стоимость контейнера в комплекте.</t>
    </r>
  </si>
  <si>
    <r>
      <t>ПИР</t>
    </r>
    <r>
      <rPr>
        <b/>
        <sz val="12"/>
        <rFont val="Times New Roman"/>
        <family val="1"/>
        <charset val="204"/>
      </rPr>
      <t>( в т.ч расчет фундамента при необходимости),</t>
    </r>
    <r>
      <rPr>
        <sz val="12"/>
        <rFont val="Times New Roman"/>
        <family val="1"/>
        <charset val="204"/>
      </rPr>
      <t xml:space="preserve"> 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контейнера; монтаж контейнера; монтаж ВРУ; устройство заземления; электроснабжение; установка сплит-системы (</t>
    </r>
    <r>
      <rPr>
        <b/>
        <sz val="12"/>
        <rFont val="Times New Roman"/>
        <family val="1"/>
        <charset val="204"/>
      </rPr>
      <t xml:space="preserve"> с учетом защиты  внешнего блока );</t>
    </r>
    <r>
      <rPr>
        <sz val="12"/>
        <rFont val="Times New Roman"/>
        <family val="1"/>
        <charset val="204"/>
      </rPr>
      <t xml:space="preserve"> присоединение к электрической сети (прокладка силового кабеля длиной до 50м, включая работы по прокладке в грунте).</t>
    </r>
    <r>
      <rPr>
        <b/>
        <sz val="12"/>
        <rFont val="Times New Roman"/>
        <family val="1"/>
        <charset val="204"/>
      </rPr>
      <t>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 xml:space="preserve">8, </t>
    </r>
    <r>
      <rPr>
        <b/>
        <sz val="12"/>
        <rFont val="Times New Roman"/>
        <family val="1"/>
        <charset val="204"/>
      </rPr>
      <t xml:space="preserve">Инженерно-геологические изыскания   </t>
    </r>
    <r>
      <rPr>
        <b/>
        <vertAlign val="superscript"/>
        <sz val="12"/>
        <rFont val="Times New Roman"/>
        <family val="1"/>
        <charset val="204"/>
      </rPr>
      <t>.</t>
    </r>
    <r>
      <rPr>
        <b/>
        <sz val="12"/>
        <rFont val="Times New Roman"/>
        <family val="1"/>
        <charset val="204"/>
      </rPr>
      <t xml:space="preserve"> (совместно  с п.п.4.1.2-4.1.6.).   </t>
    </r>
    <r>
      <rPr>
        <sz val="12"/>
        <rFont val="Times New Roman"/>
        <family val="1"/>
        <charset val="204"/>
      </rPr>
      <t xml:space="preserve">Выполнение топографо-геодезических работ при предъявлении требования от Заказчика. </t>
    </r>
    <r>
      <rPr>
        <b/>
        <sz val="12"/>
        <rFont val="Times New Roman"/>
        <family val="1"/>
        <charset val="204"/>
      </rPr>
      <t>Не включает</t>
    </r>
    <r>
      <rPr>
        <sz val="12"/>
        <rFont val="Times New Roman"/>
        <family val="1"/>
        <charset val="204"/>
      </rPr>
      <t>: стоимость контейнера в комплекте.</t>
    </r>
  </si>
  <si>
    <t>Примечание:
В каждый из указанных выше видов Работ в т.ч. входят:
1. Затраты на организацию и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 кабельной инфраструктуры;
2. Затраты на проведение проектно-изыскательских работ и подготовку рабочей документации;
3. затраты на подготовку, оформление, согласование со сторонними организациями комплекта(ов) исполнительной документации по  объекту завершенного строительства, в соответствии  с  требованиями  Заказчика, в т.ч числе госзаказчика ( собственника инфраструктуры).      
4. Протяженность по работам, указанным в пп.5.5-5.7 учитывается  по профилю ГНБ/ГНП перехода.</t>
  </si>
  <si>
    <r>
      <t xml:space="preserve">ПИР, СМР, Прочие затраты (в том числе стоимость кабеля), включая строительство горизонтальных кабельных каналов/труб между подъездами, </t>
    </r>
    <r>
      <rPr>
        <b/>
        <sz val="12"/>
        <rFont val="Times New Roman"/>
        <family val="1"/>
        <charset val="204"/>
      </rPr>
      <t xml:space="preserve"> установку</t>
    </r>
    <r>
      <rPr>
        <b/>
        <strike/>
        <sz val="12"/>
        <rFont val="Times New Roman"/>
        <family val="1"/>
        <charset val="204"/>
      </rPr>
      <t xml:space="preserve"> </t>
    </r>
    <r>
      <rPr>
        <b/>
        <sz val="12"/>
        <rFont val="Times New Roman"/>
        <family val="1"/>
        <charset val="204"/>
      </rPr>
      <t>ШАН/КРТ  патч-панелей/плинтов, с учетом стоимости всех материалов, в том числе ШАН/КРТ и патч-панелей/плинтов, прочие.</t>
    </r>
    <r>
      <rPr>
        <sz val="12"/>
        <rFont val="Times New Roman"/>
        <family val="1"/>
        <charset val="204"/>
      </rPr>
      <t xml:space="preserve"> прочие.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</si>
  <si>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Прочие затраты (в том числе стоимость кабеля), включая строительство горизонтальных кабельных каналов/труб между подъездами, </t>
    </r>
    <r>
      <rPr>
        <b/>
        <sz val="12"/>
        <rFont val="Times New Roman"/>
        <family val="1"/>
        <charset val="204"/>
      </rPr>
      <t xml:space="preserve"> установку ШАН/КРТ  патч-панелей/плинтов, с учетом стоимости всех материалов, в том числе ШАН/КРТ и патч-панелей/плинтов, прочие  </t>
    </r>
    <r>
      <rPr>
        <sz val="12"/>
        <rFont val="Times New Roman"/>
        <family val="1"/>
        <charset val="204"/>
      </rPr>
      <t xml:space="preserve">.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</si>
  <si>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Прочие затраты, вертикальных (стояки)  с учетом стоимости труб крепежа, установки проходных коробок, сопутствующих СМР, в том числе пробивка/сверление отверстий, герметизация (включая стоимость материалов), прочие.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</si>
  <si>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СМР, ПИР, прочие затраты, не ограничиваясь перечисленным: монтаж стальной трубы для трубостойки диаметром 60 мм (включая стоимость металлической трубы и расходных материалов), в том числе пробивка/сверление отверстий, герметизация.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</si>
  <si>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ПИР, СМР (включая стоимость материалов, сопутствующих работ(в т.ч уборка площадки после производства работ), при необходимости герметизация стоп-огонь).</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</si>
  <si>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 xml:space="preserve">ПИР, СМР, с учетом стоимости: кабеля, материалов для маркировки и крепления, устройств отверстий в стенах с установкой гильз, защиты кабеля в опасных местах, оконечивания кабеля в предустановленных распределительных муфтах и кроссовых устройствах (включая расходные материалы).  Проведение  всех измерений ВОК. Включая входной контроль кабеля.  Согласование трассы прокладки, графика проведения работ.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r>
      <rPr>
        <sz val="12"/>
        <rFont val="Times New Roman"/>
        <family val="1"/>
        <charset val="204"/>
      </rPr>
      <t xml:space="preserve">Не включает стоимость вновь устанавливаемых распределительных муфт и кроссовых устройств, организацию дополнительной инфраструктуры (кабельные лотки/каналы/кабельные стояки/трубостойки/защита при прокладке кабеля  по наружным конструкциям здания(стен, колонн и пр.)/сооружения ). </t>
    </r>
  </si>
  <si>
    <r>
      <t xml:space="preserve">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 </t>
    </r>
    <r>
      <rPr>
        <b/>
        <sz val="12"/>
        <rFont val="Times New Roman"/>
        <family val="1"/>
        <charset val="204"/>
      </rPr>
      <t>стоимость основных и  крепежных материалов.  Организация и проведение оформления разрешительных документов, согласований , исполнительной документации.</t>
    </r>
  </si>
  <si>
    <r>
      <t xml:space="preserve">ПИР, СМР, прочие, не ограничиваясь перечисленным: прокладка металлорукава, с устройством, при необходимости, отверстий в стенах с заделкой (с установкой гильз) герметизация стоп-огонь, с учетом стоимости металлорукава, прочих материалов.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</si>
  <si>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СМР, Прочие затраты: монтаж/замена патч-корда, в том числе для переключения  узлов FTTB с двухволоконной на одноволоконную схему организации связи с заменой (при необходимости) SFP модуля, работающего по двухволоконной схеме, на SFP модуль, работающий по одноволоконной схеме, с учетом стоимости патч-кордов и расходных материалов (состав для обработки разъемов, баллончик со сжатым воздухом и проч.), без учета стоимости SFP модуля, прочие расходы (включая транспортные).</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</si>
  <si>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СМР, Прочие затраты: монтаж/замена патч-корда, в том числе для переключения  узлов FTTB с двухволоконной на одноволоконную схему организации связи:  с заменой (при необходимости) SFP модуля, работающего по двухволоконной схеме, на SFP модуль, работающий по одноволоконной схеме, с учетом стоимости патч-кордов и расходных материалов (состав для обработки разъемов, баллончик со сжатым воздухом и проч.), без учета стоимости SFP модуля, прочие расходы (включая транспортные).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</si>
  <si>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Монтаж оптических  патч-кордов (включая стоимость патч-корда, монтаж, с учётом расходных и монтажных материалов) до 50 м.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</si>
  <si>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ПИР, СМР, Прочие затраты, при этом включено:  монтаж шкафа, подключение к электропитанию и</t>
    </r>
    <r>
      <rPr>
        <b/>
        <sz val="12"/>
        <rFont val="Times New Roman"/>
        <family val="1"/>
        <charset val="204"/>
      </rPr>
      <t xml:space="preserve"> заземлению</t>
    </r>
    <r>
      <rPr>
        <sz val="12"/>
        <rFont val="Times New Roman"/>
        <family val="1"/>
        <charset val="204"/>
      </rPr>
      <t xml:space="preserve">, </t>
    </r>
    <r>
      <rPr>
        <b/>
        <sz val="12"/>
        <rFont val="Times New Roman"/>
        <family val="1"/>
        <charset val="204"/>
      </rPr>
      <t>стоимость и монтаж ЩРУН (щиток учетно-распределительный</t>
    </r>
    <r>
      <rPr>
        <sz val="12"/>
        <rFont val="Times New Roman"/>
        <family val="1"/>
        <charset val="204"/>
      </rPr>
      <t xml:space="preserve">), стоимость и установка узлов учета электрической энергии, автоматического выключателя, розетки,  стоимость и прокладка силового кабеля (длиной до 20м), стоимость шкафа/стойки и монтажных материалов, включая органайзер, патч-панель, стоимость  доставки.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t>
    </r>
    <r>
      <rPr>
        <b/>
        <sz val="12"/>
        <rFont val="Times New Roman"/>
        <family val="1"/>
        <charset val="204"/>
      </rPr>
      <t>Прокладка кабеля свыше 20 м определяется по расценкам  п. 6.115, 6.117,6.118</t>
    </r>
  </si>
  <si>
    <r>
      <t xml:space="preserve">ПИР, СМР, Прочие затраты, при этом включено:  монтаж шкафа, подключение к электропитанию </t>
    </r>
    <r>
      <rPr>
        <b/>
        <sz val="12"/>
        <rFont val="Times New Roman"/>
        <family val="1"/>
        <charset val="204"/>
      </rPr>
      <t>и заземлению</t>
    </r>
    <r>
      <rPr>
        <sz val="12"/>
        <rFont val="Times New Roman"/>
        <family val="1"/>
        <charset val="204"/>
      </rPr>
      <t xml:space="preserve">, электромонтажные работы (подключение к электропитанию и заземлению, при необходимости),  стоимость  и прокладка </t>
    </r>
    <r>
      <rPr>
        <b/>
        <sz val="12"/>
        <rFont val="Times New Roman"/>
        <family val="1"/>
        <charset val="204"/>
      </rPr>
      <t>силового кабеля длиной 20 м</t>
    </r>
    <r>
      <rPr>
        <sz val="12"/>
        <rFont val="Times New Roman"/>
        <family val="1"/>
        <charset val="204"/>
      </rPr>
      <t xml:space="preserve">, автоматического выключателя (при необходимости), розетки, стоимость монтажных материалов. </t>
    </r>
    <r>
      <rPr>
        <b/>
        <sz val="12"/>
        <rFont val="Times New Roman"/>
        <family val="1"/>
        <charset val="204"/>
      </rPr>
      <t xml:space="preserve"> Не включено: </t>
    </r>
    <r>
      <rPr>
        <sz val="12"/>
        <rFont val="Times New Roman"/>
        <family val="1"/>
        <charset val="204"/>
      </rPr>
      <t xml:space="preserve"> стоимость укомплектованного шкафа,  монтаж и стоимость активного оборудования.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t>
    </r>
    <r>
      <rPr>
        <b/>
        <sz val="12"/>
        <rFont val="Times New Roman"/>
        <family val="1"/>
        <charset val="204"/>
      </rPr>
      <t>Прокладка кабеля свыше 20 м определяется по расценкам  п. 6.115, 6.117,6.118</t>
    </r>
  </si>
  <si>
    <r>
      <t xml:space="preserve">Монтаж оптических кроссовых шкафов (включая монтаж пигтейлов и с учётом расходных и монтажных материалов). </t>
    </r>
    <r>
      <rPr>
        <b/>
        <sz val="12"/>
        <rFont val="Times New Roman"/>
        <family val="1"/>
        <charset val="204"/>
      </rPr>
      <t>Без учета стоимости шкафа</t>
    </r>
    <r>
      <rPr>
        <sz val="12"/>
        <rFont val="Times New Roman"/>
        <family val="1"/>
        <charset val="204"/>
      </rPr>
      <t>.</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 </t>
    </r>
  </si>
  <si>
    <r>
      <rPr>
        <b/>
        <sz val="12"/>
        <rFont val="Times New Roman"/>
        <family val="1"/>
        <charset val="204"/>
      </rPr>
      <t xml:space="preserve">ПИР, СМР: </t>
    </r>
    <r>
      <rPr>
        <sz val="12"/>
        <rFont val="Times New Roman"/>
        <family val="1"/>
        <charset val="204"/>
      </rPr>
      <t>оборудования OLT, коммутатора концентрации, подключение к питанию, кроссировка на оптический кросс, включая стоимость расходных материалов, кабелей и комплектующих. О</t>
    </r>
    <r>
      <rPr>
        <b/>
        <sz val="12"/>
        <rFont val="Times New Roman"/>
        <family val="1"/>
        <charset val="204"/>
      </rPr>
      <t xml:space="preserve">рганизация и проведение оформления разрешительных документов, согласований , исполнительной документации. </t>
    </r>
    <r>
      <rPr>
        <sz val="12"/>
        <rFont val="Times New Roman"/>
        <family val="1"/>
        <charset val="204"/>
      </rPr>
      <t>(Все работы производятся в существующих стойках и шкафах).</t>
    </r>
  </si>
  <si>
    <r>
      <t>ПИР, СМР. Установка коммутатора  доступа, VoIP шлюза до 72 портов FXO/ FXS, ОРШ, платы расширения, OLT,  коммутатора агрегации, оптического мультиплексора (4хЕ1, 2хFE), медиаконвертера,</t>
    </r>
    <r>
      <rPr>
        <b/>
        <sz val="12"/>
        <rFont val="Times New Roman"/>
        <family val="1"/>
        <charset val="204"/>
      </rPr>
      <t xml:space="preserve"> конвертера УСПД телеметрии свыше 8 портов;</t>
    </r>
    <r>
      <rPr>
        <sz val="12"/>
        <rFont val="Times New Roman"/>
        <family val="1"/>
        <charset val="204"/>
      </rPr>
      <t xml:space="preserve">  оборудование стоечного исполнения: ИБП, HDSL модем, ADSL модем, ONT , L3 СРЕ, оборудование Wi-Fi и пр. СМР, </t>
    </r>
    <r>
      <rPr>
        <b/>
        <sz val="12"/>
        <rFont val="Times New Roman"/>
        <family val="1"/>
        <charset val="204"/>
      </rPr>
      <t>ПНР (организация удаленного доступа на оборудовании)</t>
    </r>
    <r>
      <rPr>
        <sz val="12"/>
        <rFont val="Times New Roman"/>
        <family val="1"/>
        <charset val="204"/>
      </rPr>
      <t xml:space="preserve">, включая  монтаж SFP и стоимость материалов и кабеля, без учета стоимости оборудования. Монтаж оборудования   в существующую стойку (шкаф), подключение  электропитания от существующего источника питания;  подключение к каналообразующему оборудованию.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</si>
  <si>
    <r>
      <rPr>
        <b/>
        <sz val="12"/>
        <rFont val="Times New Roman"/>
        <family val="1"/>
        <charset val="204"/>
      </rPr>
      <t xml:space="preserve"> СМР.</t>
    </r>
    <r>
      <rPr>
        <sz val="12"/>
        <rFont val="Times New Roman"/>
        <family val="1"/>
        <charset val="204"/>
      </rPr>
      <t xml:space="preserve"> Установка  коммутатора  доступа на 24 порта/ СПВ-конвертера и патч-панели на 24 порта, блока розеток,  в существующий шкаф,  включая монтаж SFP и стоимость материалов и кабеля, без учета стоимости оборудования, подключение  электропитания от существующего источника питания;  подключение к сети передачи данных.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</si>
  <si>
    <t xml:space="preserve">Не применяется совместно с Работами раздела с 1÷2 включительно. Работы  по обновлению программного обеспечения активного оборудования, замена заводских настроек на программное обеспечение необходимое для работы сети ПАО «Ростелеком» на объекте строительства .Допускается совместное применение с п.6.29  по требованию Заказчика. </t>
  </si>
  <si>
    <r>
      <t xml:space="preserve">ПИР, СМР,   установка, настройка станции, подключение электропитания (20м) , АКБ, заземление,  монтаж счётчика электрической энергии, телеметрического контроллера и другого сопутствующего оборудования, установка автоматов, рубильника, дин-рейки, включение в транспортную сеть, монтаж кросса, разделка и подключение станционных кабелей на кросс (емкость номеров). Включая стоимость  материалов . </t>
    </r>
    <r>
      <rPr>
        <b/>
        <sz val="12"/>
        <rFont val="Times New Roman"/>
        <family val="1"/>
        <charset val="204"/>
      </rPr>
      <t xml:space="preserve">Организация и проведение оформления разрешительных документов ( в т.ч с собственником здания на размещение оборудования), согласований , исполнительной документации.  </t>
    </r>
  </si>
  <si>
    <r>
      <t xml:space="preserve">ПИР, СМР (включая стоимость основных материалов, вспомогательных, сопутствующих работ). Установка, монтаж и расшивка патч-панели 12  портов , коммутационной коробки (JB-730) / разветвителя интерфейса RS.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</si>
  <si>
    <r>
      <t xml:space="preserve">ПИР, СМР (включая стоимость основных материалов, вспомогательных, сопутствующих работ). Установка коммутационной коробки (JB-730) / разветвителя интерфейса RS.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</si>
  <si>
    <t>Не применимо совместно с Работами раздела/пунктов 1; 4.7 ÷ 4.9.
Применимо совместно с позициями пп. 6.1÷6.3  при организации ДРС домофонии с монтажом свыше, чем 1 шт. на три этажа.</t>
  </si>
  <si>
    <r>
      <t xml:space="preserve">ПИР, СМР (включая стоимость патч-панели, сопутствующих работ). Установка, монтаж и расшивка патч-панели 24 порта.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</si>
  <si>
    <r>
      <t xml:space="preserve">ПИР, СМР: демонтаж шкафа, </t>
    </r>
    <r>
      <rPr>
        <b/>
        <sz val="12"/>
        <rFont val="Times New Roman"/>
        <family val="1"/>
        <charset val="204"/>
      </rPr>
      <t>погрузка, разгрузка</t>
    </r>
    <r>
      <rPr>
        <sz val="12"/>
        <rFont val="Times New Roman"/>
        <family val="1"/>
        <charset val="204"/>
      </rPr>
      <t xml:space="preserve"> ,транспортировка демонтированного оборудования  в другое место установки или на склад Заказчика.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r>
      <rPr>
        <sz val="12"/>
        <rFont val="Times New Roman"/>
        <family val="1"/>
        <charset val="204"/>
      </rPr>
      <t xml:space="preserve"> Оформление акта сдачи-приемки заказчику.</t>
    </r>
  </si>
  <si>
    <r>
      <t>ПИР, СМР: демонтаж шкафа,</t>
    </r>
    <r>
      <rPr>
        <b/>
        <sz val="12"/>
        <rFont val="Times New Roman"/>
        <family val="1"/>
        <charset val="204"/>
      </rPr>
      <t xml:space="preserve"> погрузка, разгрузка,</t>
    </r>
    <r>
      <rPr>
        <sz val="12"/>
        <rFont val="Times New Roman"/>
        <family val="1"/>
        <charset val="204"/>
      </rPr>
      <t xml:space="preserve">  транспортировка демонтированного оборудования в  другое место установки или на склад Заказчика,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r>
      <rPr>
        <sz val="12"/>
        <rFont val="Times New Roman"/>
        <family val="1"/>
        <charset val="204"/>
      </rPr>
      <t>Оформление акта сдачи-приемки заказчику.</t>
    </r>
  </si>
  <si>
    <r>
      <t>ПИР, СМР. Демонтаж оборудования размером 1-4 U (включительно) по</t>
    </r>
    <r>
      <rPr>
        <b/>
        <sz val="12"/>
        <rFont val="Times New Roman"/>
        <family val="1"/>
        <charset val="204"/>
      </rPr>
      <t>грузка, разгрузка,</t>
    </r>
    <r>
      <rPr>
        <sz val="12"/>
        <rFont val="Times New Roman"/>
        <family val="1"/>
        <charset val="204"/>
      </rPr>
      <t xml:space="preserve"> транспортировка демонтированного оборудования в  другое место установки или на склад Заказчика .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r>
      <rPr>
        <sz val="12"/>
        <rFont val="Times New Roman"/>
        <family val="1"/>
        <charset val="204"/>
      </rPr>
      <t>Оформление акта сдачи-приемки заказчику.</t>
    </r>
  </si>
  <si>
    <r>
      <t xml:space="preserve">ПИР, СМР, Прочие затраты, не ограничиваясь перечисленным: прокладка и монтаж кабеля по стене (в т.ч. по фасаду) от установленных ШАН и патч-панелей, с учетом стоимости разделки, устройством отверстий в стенах (с установкой гильз), заделкой, с учетом стоимости кабеля, коннектора/розетки RJ, прочих материалов.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</si>
  <si>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ПИР, СМР, Прочие затраты, не ограничиваясь перечисленным: прокладка и монтаж кабеля по борозде скобами с устройством и заделкой борозды с финишной отделкой</t>
    </r>
    <r>
      <rPr>
        <b/>
        <sz val="12"/>
        <rFont val="Times New Roman"/>
        <family val="1"/>
        <charset val="204"/>
      </rPr>
      <t xml:space="preserve"> </t>
    </r>
    <r>
      <rPr>
        <sz val="12"/>
        <rFont val="Times New Roman"/>
        <family val="1"/>
        <charset val="204"/>
      </rPr>
      <t xml:space="preserve">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</si>
  <si>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ПИР, СМР, Прочие затраты, не ограничиваясь перечисленным: прокладка и монтаж кабеля по трубе/коробу/гофре</t>
    </r>
    <r>
      <rPr>
        <b/>
        <sz val="12"/>
        <rFont val="Times New Roman"/>
        <family val="1"/>
        <charset val="204"/>
      </rPr>
      <t xml:space="preserve"> </t>
    </r>
    <r>
      <rPr>
        <sz val="12"/>
        <rFont val="Times New Roman"/>
        <family val="1"/>
        <charset val="204"/>
      </rPr>
      <t xml:space="preserve">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</si>
  <si>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ПИР, СМР, Прочие затраты, не ограничиваясь перечисленным: прокладка трубы/короба/гофры, прокладка и монтаж кабеля по трубе/коробу/гофре</t>
    </r>
    <r>
      <rPr>
        <b/>
        <sz val="12"/>
        <rFont val="Times New Roman"/>
        <family val="1"/>
        <charset val="204"/>
      </rPr>
      <t xml:space="preserve"> </t>
    </r>
    <r>
      <rPr>
        <sz val="12"/>
        <rFont val="Times New Roman"/>
        <family val="1"/>
        <charset val="204"/>
      </rPr>
      <t xml:space="preserve">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трубы/короба, гофры, кабеля, коннектора/розетки RJ, прочих материалов.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</si>
  <si>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 xml:space="preserve">ПИР, СМР, прочие, не ограничиваясь перечисленным: прокладка и монтаж кабеля по стене (в т.ч. по фасаду) </t>
    </r>
    <r>
      <rPr>
        <b/>
        <sz val="12"/>
        <rFont val="Times New Roman"/>
        <family val="1"/>
        <charset val="204"/>
      </rPr>
      <t xml:space="preserve"> </t>
    </r>
    <r>
      <rPr>
        <sz val="12"/>
        <rFont val="Times New Roman"/>
        <family val="1"/>
        <charset val="204"/>
      </rPr>
      <t xml:space="preserve">от установленных ШАН и патч-панелей, с учетом стоимости разделки, устройством отверстий в стенах  (с установкой гильз), заделкой, с учетом стоимости кабеля, коннектора/розетки RJ, прочих материалов.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</si>
  <si>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ПИР, СМР, прочие, не ограничиваясь перечисленным: прокладка и монтаж кабеля по борозде скобами с устройством и заделкой борозды с финишной отделкой</t>
    </r>
    <r>
      <rPr>
        <b/>
        <sz val="12"/>
        <rFont val="Times New Roman"/>
        <family val="1"/>
        <charset val="204"/>
      </rPr>
      <t xml:space="preserve"> </t>
    </r>
    <r>
      <rPr>
        <sz val="12"/>
        <rFont val="Times New Roman"/>
        <family val="1"/>
        <charset val="204"/>
      </rPr>
      <t>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</si>
  <si>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ПИР, СМР, прочие, не ограничиваясь перечисленным: прокладка и монтаж кабеля по трубе/коробу/гофре</t>
    </r>
    <r>
      <rPr>
        <b/>
        <sz val="12"/>
        <rFont val="Times New Roman"/>
        <family val="1"/>
        <charset val="204"/>
      </rPr>
      <t xml:space="preserve"> </t>
    </r>
    <r>
      <rPr>
        <sz val="12"/>
        <rFont val="Times New Roman"/>
        <family val="1"/>
        <charset val="204"/>
      </rPr>
      <t>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</si>
  <si>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ПИР, СМР, прочие, не ограничиваясь перечисленным: прокладка трубы/короба/гофры, прокладка и монтаж кабеля по трубе/коробу/гофре</t>
    </r>
    <r>
      <rPr>
        <b/>
        <sz val="12"/>
        <rFont val="Times New Roman"/>
        <family val="1"/>
        <charset val="204"/>
      </rPr>
      <t xml:space="preserve"> </t>
    </r>
    <r>
      <rPr>
        <sz val="12"/>
        <rFont val="Times New Roman"/>
        <family val="1"/>
        <charset val="204"/>
      </rPr>
      <t xml:space="preserve">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трубы/короба, гофры, кабеля, коннектора/розетки RJ, прочих материалов.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</si>
  <si>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 xml:space="preserve">СМР, ПИР, Прочие затраты, не ограничиваясь перечисленным  (включая стоимость кабеля и прочих материалов): Прокладка кабеля по шахте лифта,  с учетом стоимости разделки,  устройства отверстий в стенах  (с установкой гильз),  заделки,  стоимости кабеля (UTP/КПЛК, аналог), патчкорда, всех материалов. Проверка состояния изоляции кабеля до и после прокладки. Маркировка. Без стоимости оборудования.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</si>
  <si>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Прокладка и монтаж кабеля</t>
    </r>
    <r>
      <rPr>
        <b/>
        <sz val="12"/>
        <rFont val="Times New Roman"/>
        <family val="1"/>
        <charset val="204"/>
      </rPr>
      <t xml:space="preserve"> типа UTP/FTP методом   подвеса </t>
    </r>
  </si>
  <si>
    <r>
      <t xml:space="preserve">ПИР, СМР, Прочие затраты, не ограничиваясь перечисленным: прокладка и монтаж кабеля </t>
    </r>
    <r>
      <rPr>
        <b/>
        <sz val="12"/>
        <rFont val="Times New Roman"/>
        <family val="1"/>
        <charset val="204"/>
      </rPr>
      <t>методом подвеса</t>
    </r>
    <r>
      <rPr>
        <sz val="12"/>
        <rFont val="Times New Roman"/>
        <family val="1"/>
        <charset val="204"/>
      </rPr>
      <t xml:space="preserve">  с учетом разделок, оконцовки с устройством, при необходимости, отверстий в конструкциях  с заделкой (с установкой гильз), с учетом стоимости  кабеля,  коннектора, прочих материалов.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</si>
  <si>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 xml:space="preserve">Работы и Услуги. Включено, не ограничиваясь перечисленным: прокладка и монтаж кабеля по стене или по существующим конструкциям от кроссового устройства (ОРШ/ОРК) до оптической розетки (с её стоимостью и установкой), с устройством отверстий в стенах, (с установкой гильз) с заделкой, с учетом стоимости кабеля, всех материалов и оптической розетки. С учетом стоимости разделки.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</si>
  <si>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 xml:space="preserve">Работы и Услуги. Включено, не ограничиваясь перечисленным: прокладка и монтаж кабеля по стене или по конструкциям (с их установкой) от кроссового устройства (ОРШ/ОРК) до оптической розетки (с её стоимостью и установкой), с устройством отверстий в стенах,  (с установкой гильз) с заделкой, с учетом стоимости кабеля, всех материалов, конструкций и оптической розетки. С учетом стоимости разделки.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</si>
  <si>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 xml:space="preserve">СМР, ПИР включая, не ограничиваясь перечисленным:  установку делителей, ответвителей, с учетом стоимости всех материалов (включая стоимость коаксиального кабеля любого типа), прочие.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</si>
  <si>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СМР, ПИР включая, не ограничиваясь перечисленным:  установку делителей, ответвителей, труб, коробов, кабель-каналов и др., с учетом стоимости всех материалов (включая стоимость коаксиального кабеля любого типа), прочие.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</si>
  <si>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СМР, ПИР, Прочие затраты, в том числе ПНР, не ограничиваясь перечисленным: установка опорных конструкций (мачта) на крыше, стене или парапете(включая стоимость мачты с креплениями), монтаж антенны на мачте с юстировкой, монтаж выносного приемника, заземление, монтаж, настройка базовой станции, прокладка коаксиального кабеля от антенны до выносного приемника, включая стоимость основных и вспомогательных материалов. </t>
    </r>
    <r>
      <rPr>
        <b/>
        <sz val="12"/>
        <rFont val="Times New Roman"/>
        <family val="1"/>
        <charset val="204"/>
      </rPr>
      <t>Проверка работоспособности БС (уровень сигнала).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Стоимость оборудования данной расценкой не учтена. Прокладка и монтаж кабелей типа ВВГ и типа UTP/FTP данной расценкой не учтены. </t>
    </r>
  </si>
  <si>
    <r>
      <t xml:space="preserve">СМР, ПИР, Прочие затраты, в том числе ПНР, не ограничиваясь перечисленным:  монтаж антенны на существующей мачте/стойке с юстировкой, монтаж выносного приемника, заземление, монтаж, настройка базовой станции, прокладка коаксиального кабеля от антенны до выносного приемника, включая стоимость основных и вспомогательных материалов. </t>
    </r>
    <r>
      <rPr>
        <b/>
        <sz val="12"/>
        <rFont val="Times New Roman"/>
        <family val="1"/>
        <charset val="204"/>
      </rPr>
      <t>Проверка работоспособности БС (уровень сигнала).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Стоимость оборудования данной расценкой не учтена. Прокладка и монтаж кабелей типа ВВГ и типа UTP/FTP данной расценкой не учтены. </t>
    </r>
  </si>
  <si>
    <r>
      <t xml:space="preserve">СМР, ПИР:  прочее не ограничиваясь перечисленным:
- Установка и крепление оборудования, включая установку блока питания/PoE адаптера ; 
- Маркировка оборудования (согласно требованиям Заказчика); 
- Юстировка антенны (при наличии внешней антенны)
- включение тестирование согласно требованиям производителя оборудования, указанным в инструкции по монтажу; 
- Настройка БС и/или ретрансляторов радио-сигнала
- Проверка работоспособности БС (уровень сигнала)
 </t>
    </r>
    <r>
      <rPr>
        <b/>
        <sz val="12"/>
        <rFont val="Times New Roman"/>
        <family val="1"/>
        <charset val="204"/>
      </rPr>
      <t>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r>
  </si>
  <si>
    <r>
      <t xml:space="preserve">СМР, ПИР, прочие, не ограничиваясь перечисленным  (крепежные материалы и изделия): Установка  Wi-Fi ТД, видеокамеры в кожух. Разметка и сверление отверстий. Установка/ замена кронштейна для монтажа, включая завинчивание винтов до проектного усилия. Крепление камеры видеонаблюдения к кронштейну, юстировка. Настройка оборудования, ПНР, обновление ПО. </t>
    </r>
    <r>
      <rPr>
        <b/>
        <sz val="12"/>
        <rFont val="Times New Roman"/>
        <family val="1"/>
        <charset val="204"/>
      </rPr>
      <t>Без прокладки и стоимости кабеля. Без стоимости оборудования.</t>
    </r>
    <r>
      <rPr>
        <sz val="12"/>
        <rFont val="Times New Roman"/>
        <family val="1"/>
        <charset val="204"/>
      </rPr>
      <t xml:space="preserve"> Подключение.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</si>
  <si>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СМР, ПИР, Прочие затраты, не ограничиваясь перечисленным  (крепежные материалы и изделия): Установка видеокамеры в кожух. Разметка и сверление отверстий. Установка кронштейна для монтажа камеры видеонаблюдения, включая завинчивание винтов до проектного усилия. Крепление камеры видеонаблюдения к кронштейну. Настройка изображения и фокуса</t>
    </r>
    <r>
      <rPr>
        <b/>
        <sz val="12"/>
        <rFont val="Times New Roman"/>
        <family val="1"/>
        <charset val="204"/>
      </rPr>
      <t>, ПНР, обновление ПО</t>
    </r>
    <r>
      <rPr>
        <sz val="12"/>
        <rFont val="Times New Roman"/>
        <family val="1"/>
        <charset val="204"/>
      </rPr>
      <t>. Подключение.</t>
    </r>
    <r>
      <rPr>
        <b/>
        <sz val="12"/>
        <rFont val="Times New Roman"/>
        <family val="1"/>
        <charset val="204"/>
      </rPr>
      <t xml:space="preserve"> 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r>
  </si>
  <si>
    <r>
      <t xml:space="preserve">СМР, ПИР:  прочее не ограничиваясь перечисленным: установка камеры подъездного видеонаблюдения (уличное пространство перед подъездом)/внутриподъездного видеонаблюдения; подготовка поверхности в независимости от материала к монтажу камеры; подключение к комбайнеру; юстировка, при необходимости установка (замена) видеокодера ПВН, установка конвертера, </t>
    </r>
    <r>
      <rPr>
        <b/>
        <sz val="12"/>
        <rFont val="Times New Roman"/>
        <family val="1"/>
        <charset val="204"/>
      </rPr>
      <t>ПНР, обновление ПО</t>
    </r>
    <r>
      <rPr>
        <sz val="12"/>
        <rFont val="Times New Roman"/>
        <family val="1"/>
        <charset val="204"/>
      </rPr>
      <t>. Включает стоимость крепежных материалов и изделий.</t>
    </r>
    <r>
      <rPr>
        <b/>
        <sz val="12"/>
        <rFont val="Times New Roman"/>
        <family val="1"/>
        <charset val="204"/>
      </rPr>
      <t xml:space="preserve"> 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r>
  </si>
  <si>
    <r>
      <t xml:space="preserve">СМР, ПИР:  прочее не ограничиваясь перечисленным: установка крепежного кронштейна камеры на столбовой опоре,  установка, юстировка камеры,  заделка разъемов, подключение питания, </t>
    </r>
    <r>
      <rPr>
        <b/>
        <sz val="12"/>
        <rFont val="Times New Roman"/>
        <family val="1"/>
        <charset val="204"/>
      </rPr>
      <t>ПНР, обновление ПО</t>
    </r>
    <r>
      <rPr>
        <sz val="12"/>
        <rFont val="Times New Roman"/>
        <family val="1"/>
        <charset val="204"/>
      </rPr>
      <t xml:space="preserve"> (с учетом производства строительных и других работ вблизи объектов, находящихся под высоким напряжением, в том числе  в охранной зоне действующей воздушной линии электропередачи). Включает стоимость крепежных материалов и изделий.</t>
    </r>
    <r>
      <rPr>
        <b/>
        <sz val="12"/>
        <rFont val="Times New Roman"/>
        <family val="1"/>
        <charset val="204"/>
      </rPr>
      <t xml:space="preserve"> 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r>
  </si>
  <si>
    <r>
      <t xml:space="preserve">СМР, ПИР:  прочее не ограничиваясь перечисленным:
- установку и крепление оборудования, включая установку блока питания/PoE адаптера ; 
- маркировку оборудования (согласно требованиям Заказчика); 
- юстировка направленной антенны; 
- включение тестирование согласно требованиям производителя оборудования, указанным в инструкции по монтажу; 
-пуско-наладочные работы, включая программирование точки;
</t>
    </r>
    <r>
      <rPr>
        <b/>
        <sz val="12"/>
        <rFont val="Times New Roman"/>
        <family val="1"/>
        <charset val="204"/>
      </rPr>
      <t xml:space="preserve"> Без прокладки и стоимости кабеля. Без стоимости оборудования.</t>
    </r>
    <r>
      <rPr>
        <sz val="12"/>
        <rFont val="Times New Roman"/>
        <family val="1"/>
        <charset val="204"/>
      </rPr>
      <t xml:space="preserve">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</si>
  <si>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СМР, ПИР:  прочее не ограничиваясь перечисленным:
- установку и крепление оборудования, включая установку блока питания/PoE адаптера ; 
- маркировку оборудования (согласно требованиям Заказчика); 
- юстировка направленной антенны; 
- включение тестирование согласно требованиям производителя оборудования, указанным в инструкции по монтажу; 
-пуско-наладочные работы, включая программирование точки;
</t>
    </r>
    <r>
      <rPr>
        <b/>
        <sz val="12"/>
        <rFont val="Times New Roman"/>
        <family val="1"/>
        <charset val="204"/>
      </rPr>
      <t xml:space="preserve"> 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r>
  </si>
  <si>
    <r>
      <t>ПИР, СМР, с учётом стоимости кабеля и всех материалов для наружных и внутренних работ, в том числе и не ограничиваясь перечисленным: монтаж/ расключение, установка муфт/кроссов (при необходимости), организация ввода/вывода, стоимость кабельных изделий, крепежной арматуры, элементы защиты кабеля в местах перехода, проведение  всех измерений, электромонтажные работы, входной контроль кабеля</t>
    </r>
    <r>
      <rPr>
        <b/>
        <sz val="12"/>
        <rFont val="Times New Roman"/>
        <family val="1"/>
        <charset val="204"/>
      </rPr>
      <t>.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Прокладка кабеля учитывается в протяженности трассы (с учетом согласованного запаса Заказчиком работ).</t>
    </r>
  </si>
  <si>
    <r>
      <t xml:space="preserve">Покраска точки доступа, РРС,  видеокамеры, </t>
    </r>
    <r>
      <rPr>
        <b/>
        <sz val="12"/>
        <rFont val="Times New Roman"/>
        <family val="1"/>
        <charset val="204"/>
      </rPr>
      <t>телекоммуникационного шкафа(давальческий шкаф)</t>
    </r>
    <r>
      <rPr>
        <sz val="12"/>
        <rFont val="Times New Roman"/>
        <family val="1"/>
        <charset val="204"/>
      </rPr>
      <t xml:space="preserve">  по требованию Заказчика</t>
    </r>
  </si>
  <si>
    <r>
      <t xml:space="preserve">СМР, предусматривает </t>
    </r>
    <r>
      <rPr>
        <b/>
        <sz val="12"/>
        <rFont val="Times New Roman"/>
        <family val="1"/>
        <charset val="204"/>
      </rPr>
      <t>очистку</t>
    </r>
    <r>
      <rPr>
        <sz val="12"/>
        <rFont val="Times New Roman"/>
        <family val="1"/>
        <charset val="204"/>
      </rPr>
      <t xml:space="preserve"> ,</t>
    </r>
    <r>
      <rPr>
        <b/>
        <sz val="12"/>
        <rFont val="Times New Roman"/>
        <family val="1"/>
        <charset val="204"/>
      </rPr>
      <t xml:space="preserve"> грунтовку</t>
    </r>
    <r>
      <rPr>
        <sz val="12"/>
        <rFont val="Times New Roman"/>
        <family val="1"/>
        <charset val="204"/>
      </rPr>
      <t xml:space="preserve"> , покраску/покрытие (при необходимости)  точки доступа, РРС, видеокамеры, </t>
    </r>
    <r>
      <rPr>
        <b/>
        <sz val="12"/>
        <rFont val="Times New Roman"/>
        <family val="1"/>
        <charset val="204"/>
      </rPr>
      <t xml:space="preserve">телекоммуникационного шкафа </t>
    </r>
    <r>
      <rPr>
        <sz val="12"/>
        <rFont val="Times New Roman"/>
        <family val="1"/>
        <charset val="204"/>
      </rPr>
      <t xml:space="preserve"> краской (в случае РРС и точки доступа красящий материал должен быть радиопрозрачный). Цвет согласовывается с заказчиком. Включая стоимость краски и всех материалов.</t>
    </r>
  </si>
  <si>
    <r>
      <t>ПИР, СМР, Прочие затраты, не ограничиваясь перечисленным: Разработка грунта, прокладка ПНД трубы в грунт, обратная  засыпка, трамбовка, планировка площадей,</t>
    </r>
    <r>
      <rPr>
        <b/>
        <sz val="12"/>
        <rFont val="Times New Roman"/>
        <family val="1"/>
        <charset val="204"/>
      </rPr>
      <t xml:space="preserve">  </t>
    </r>
    <r>
      <rPr>
        <sz val="12"/>
        <rFont val="Times New Roman"/>
        <family val="1"/>
        <charset val="204"/>
      </rPr>
      <t>с учетом стоимости материалов.</t>
    </r>
    <r>
      <rPr>
        <b/>
        <sz val="12"/>
        <rFont val="Times New Roman"/>
        <family val="1"/>
        <charset val="204"/>
      </rPr>
      <t xml:space="preserve"> (При необходимости восстановления благоустройства ( по требованию Заказчика)  применяются расценки п.5.15-5.18). Организация и проведение оформления разрешительных документов, согласований , исполнительной документации.</t>
    </r>
  </si>
  <si>
    <t xml:space="preserve">Применяется при демонтаже оборудования. </t>
  </si>
  <si>
    <r>
      <t xml:space="preserve">1. Взаимодействие с владельцем ранее присоединенных энергопринимающих устройств по осуществлению деятельности по технологическому присоединению.
2. Оформление Соглашения о перераспределении мощности
3. Взаимодействие с владельцем ранее присоединенных энергопринимающих устройств по оформлению Уведомления об опосредованном присоединении (п. 40.6-40.8 Правил ТП)
4. Взаимодействие с Владельцем ранее присоединенных ЭПУ по направлению в сетевую организацию копии документов о ТП энергопринимающих устройств иных лиц, а также заявление на переоформление документов о ТП.
5. Контроль получения Владельцем ранее присоединенных энергопринимающих устройств согласования опосредованного ТП от сетевой организации.
</t>
    </r>
    <r>
      <rPr>
        <b/>
        <sz val="12"/>
        <rFont val="Times New Roman"/>
        <family val="1"/>
        <charset val="204"/>
      </rPr>
      <t>Компенсация  позиций  применяется по их оплате на основании подтверждающих документов (счетов,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r>
  </si>
  <si>
    <r>
      <t xml:space="preserve">1. Обращение в Сетевую организацию за информацией о лицах, намеревающихся перераспределить максимальную мощность
2. Оплата в соответствии с стандартами раскрытия информации (ПП РФ от 21.01.2004 №24)
3. Обращение в Сетевую организацию за расчетом стоимости ТП (запрос расчета) при наличии согласия лица (лиц), заинтересованных в перераспределении мощности
4. Оплата счета за предоставление расчета стоимости ТП.
5. Контроль подачи владельцем заявления о намерении перераспределить максимальную мощность
  </t>
    </r>
    <r>
      <rPr>
        <b/>
        <sz val="12"/>
        <rFont val="Times New Roman"/>
        <family val="1"/>
        <charset val="204"/>
      </rPr>
      <t>Компенсация  позиций  применяется по их оплате на основании подтверждающих документов (счетов,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r>
  </si>
  <si>
    <r>
      <t>Проведение измерений сопротивления изоляции электрических кабелей и сопротивление переходных контактов связей с заземлителями подъездных усилителей с оформлением протоколов на здание.</t>
    </r>
    <r>
      <rPr>
        <b/>
        <sz val="12"/>
        <rFont val="Times New Roman"/>
        <family val="1"/>
        <charset val="204"/>
      </rPr>
      <t xml:space="preserve"> ( Применение по требованию Заказчика)</t>
    </r>
  </si>
  <si>
    <r>
      <t xml:space="preserve">ПИР, СМР. Применяется при необходимости монтажа ЩРЗ, ЩГ и ЩК с автоматами. С учетом стоимости оборудования и материалов.  Включает установку автоматов, прокладку силового кабеля длиной 20 м и кабеля заземления, установку ЩРЗ, подключение, измерения, стоимость оборудования ЩРЗ, ЩГ и ЩК с автоматами и прочих материалов для подключения.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</si>
  <si>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прочие, не ограничиваясь перечисленным:  устройство, при необходимости, отверстия в стене с  заделкой (с установкой гильз),  устройство гнезд для подрозетников с восстановлением отделки стен, с учетом стоимости  материалов. Проверка.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</si>
  <si>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ПИР, СМР, прочие, не ограничиваясь перечисленным: Установка розетки (220В) на DIN-рейку с заземлением контактов, расключение, проверка, включая стоимость материалов и розетки.</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</si>
  <si>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ПИР, СМР,</t>
    </r>
    <r>
      <rPr>
        <b/>
        <sz val="12"/>
        <rFont val="Times New Roman"/>
        <family val="1"/>
        <charset val="204"/>
      </rPr>
      <t xml:space="preserve"> </t>
    </r>
    <r>
      <rPr>
        <sz val="12"/>
        <rFont val="Times New Roman"/>
        <family val="1"/>
        <charset val="204"/>
      </rPr>
      <t xml:space="preserve"> с учетом стоимости  материалов.  Включает прокладку силового кабеля  по существующим конструкциям и измерения.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</si>
  <si>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ПИР, СМР,</t>
    </r>
    <r>
      <rPr>
        <b/>
        <sz val="12"/>
        <rFont val="Times New Roman"/>
        <family val="1"/>
        <charset val="204"/>
      </rPr>
      <t xml:space="preserve"> </t>
    </r>
    <r>
      <rPr>
        <sz val="12"/>
        <rFont val="Times New Roman"/>
        <family val="1"/>
        <charset val="204"/>
      </rPr>
      <t xml:space="preserve"> с учетом расходных и монтажных материалов, стоимости кабеля и трубы ПВХ.  Включает прокладку силового кабеля  по существующим конструкциям и измерения.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</si>
  <si>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ПИР, СМР, Прочие затраты, не ограничиваясь перечисленным: прокладка и монтаж кабеля по трубе/коробу/гофре/металлорукаве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t>
    </r>
    <r>
      <rPr>
        <b/>
        <sz val="12"/>
        <rFont val="Times New Roman"/>
        <family val="1"/>
        <charset val="204"/>
      </rPr>
      <t>. Организация и проведение оформления разрешительных документов, согласований , исполнительной документации.</t>
    </r>
  </si>
  <si>
    <r>
      <t xml:space="preserve">ПИР, СМР, Прочие затраты, не ограничиваясь перечисленным: прокладка трубы/короба/гофры, прокладка и монтаж кабеля по трубе/коробу/гофре с устройством, при необходимости, отверстий в стенах  с заделкой (с установкой гильз), с учетом стоимости трубы/короба/гофры, кабеля,  прочих материалов. Проверка состояния изоляции кабеля до и после прокладки. Маркировка. Присоединение к зажимам жил и проводов. Измерения.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</si>
  <si>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Прочие затраты, не ограничиваясь перечисленным: прокладка металлорукава, прокладка и монтаж кабеля по металлорукаву с устройством, при необходимости, отверстий в стенах  (с установкой гильз),  с заделкой,  с учетом стоимости металлорукава, кабеля,  прочих материалов. Проверка состояния изоляции кабеля до и после прокладки. Маркировка. Присоединение к зажимам жил и проводов. Измерения.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</si>
  <si>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Прочие затраты, не ограничиваясь перечисленным: прокладка и монтаж кабеля скобами по стене,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</si>
  <si>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Прочие затраты, не ограничиваясь перечисленным: прокладка и монтаж кабеля по борозде с креплением скобами, с устройством и заделкой борозды с финишной отделкой,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</si>
  <si>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разработка грунта в траншее, отвозка лишнего грунта, доставка песка, устройство постели из песка, прокладка и монтаж кабеля (включая вывод кабеля на стену/опору, ввод кабеля в здание по существующему каналу с пробивкой и заделкой герметизации, внутриобъектовые работы), покрытие кабеля кирпичом/плитами, засыпка траншеи песком,  стоимость кабеля, прокладка и стоимость опознавательной ленты, оплата подключений к существующим сетям, согласования, оформление договоров аренды на период строительства, рекультивация земель. </t>
    </r>
    <r>
      <rPr>
        <b/>
        <sz val="12"/>
        <rFont val="Times New Roman"/>
        <family val="1"/>
        <charset val="204"/>
      </rPr>
      <t>Проведение всех измерений. Организация и проведение оформления разрешительных документов, согласований , исполнительной документации.</t>
    </r>
  </si>
  <si>
    <r>
      <t>Позиция предусматривает: 
- установку и крепление оборудования; 
- прокладку и крепление проводов и кабелей, используемых при монтаже оборудования БС; 
- разделку и подключение проводов и кабелей к системе электропитания; 
- маркировку оборудования (согласно требованиям Заказчика); 
- юстировка абонентского блока; 
- включение электропитания и тестирование согласно требованиям производителя оборудования, указанным в инструкции по монтажу,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Цена включает затраты на кабели питания, заземления, кабель UTP/FTP длинной до 100 метров, гофру и металлорукав для защиты этого кабеля, расходные материалы и доставку.</t>
    </r>
  </si>
  <si>
    <r>
      <t xml:space="preserve">Комплекс работ по изготовлению объекта, включая:
Приобретение. Доставка на площадку строительства БС. Сборка. Монтаж на фундаменте  или с использованием трубостоек, Подключение к системе молниезащиты  (включая все расходные материалы).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r>
      <rPr>
        <sz val="12"/>
        <rFont val="Times New Roman"/>
        <family val="1"/>
        <charset val="204"/>
      </rPr>
      <t xml:space="preserve">Предоставление исполнительной документации, согласно требований Заказчика. </t>
    </r>
    <r>
      <rPr>
        <b/>
        <sz val="12"/>
        <rFont val="Times New Roman"/>
        <family val="1"/>
        <charset val="204"/>
      </rPr>
      <t>Организация и проведение оформления  Топографо-геодезических работ7( с нанесением на городской планшет исполнительной сьёмки), Услуги по оформлению собственности10,  Услуги по оформлению прав8 , Земельное дело11, Инженерно-геологические изыскания  (совместно  с п.п.4.1.2-4.1.6).</t>
    </r>
  </si>
  <si>
    <r>
      <t>ПИР: Разработка проектной документации</t>
    </r>
    <r>
      <rPr>
        <b/>
        <sz val="12"/>
        <rFont val="Times New Roman"/>
        <family val="1"/>
        <charset val="204"/>
      </rPr>
      <t>, Организация и проведение оформления разрешительных документов, согласований , исполнительной документации</t>
    </r>
    <r>
      <rPr>
        <sz val="12"/>
        <rFont val="Times New Roman"/>
        <family val="1"/>
        <charset val="204"/>
      </rPr>
      <t>, (количество портов определяется по кабельному журналу)</t>
    </r>
  </si>
  <si>
    <r>
      <t xml:space="preserve">СМР, демонтаж (разборка/сборка) кабель каналов, комплектующих (крышки, разделительные перегородки), включая сопутствующие работы </t>
    </r>
    <r>
      <rPr>
        <b/>
        <sz val="12"/>
        <rFont val="Times New Roman"/>
        <family val="1"/>
        <charset val="204"/>
      </rPr>
      <t xml:space="preserve"> ( погрузку, разгрузку, транспортировку). </t>
    </r>
  </si>
  <si>
    <r>
      <t>СМР, независимо от материалов поверхности, включая сопутствующие работы: подгонка длин,</t>
    </r>
    <r>
      <rPr>
        <b/>
        <sz val="12"/>
        <rFont val="Times New Roman"/>
        <family val="1"/>
        <charset val="204"/>
      </rPr>
      <t xml:space="preserve"> стоимость основных и  крепежных материалов.</t>
    </r>
  </si>
  <si>
    <r>
      <t xml:space="preserve">СМР, независимо от материалов поверхности, включая сопутствующие работы: подгонка длин, </t>
    </r>
    <r>
      <rPr>
        <b/>
        <sz val="12"/>
        <rFont val="Times New Roman"/>
        <family val="1"/>
        <charset val="204"/>
      </rPr>
      <t>стоимость основных и  крепежных материалов.</t>
    </r>
  </si>
  <si>
    <r>
      <t>СМР, демонтаж, включая сопутствующие работы</t>
    </r>
    <r>
      <rPr>
        <b/>
        <sz val="12"/>
        <rFont val="Times New Roman"/>
        <family val="1"/>
        <charset val="204"/>
      </rPr>
      <t xml:space="preserve"> ( погрузку, разгрузку, транспортировку).</t>
    </r>
  </si>
  <si>
    <r>
      <t>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t>
    </r>
    <r>
      <rPr>
        <b/>
        <sz val="12"/>
        <rFont val="Times New Roman"/>
        <family val="1"/>
        <charset val="204"/>
      </rPr>
      <t xml:space="preserve"> стоимость основных и  крепежных материалов. </t>
    </r>
  </si>
  <si>
    <r>
      <t xml:space="preserve">СМР, демонтаж, включая сопутствующие работы </t>
    </r>
    <r>
      <rPr>
        <b/>
        <sz val="12"/>
        <rFont val="Times New Roman"/>
        <family val="1"/>
        <charset val="204"/>
      </rPr>
      <t>(погрузка, разгрузка, транспортировка).</t>
    </r>
  </si>
  <si>
    <r>
      <t xml:space="preserve">СМР, демонтаж, включая сопутствующие работы </t>
    </r>
    <r>
      <rPr>
        <b/>
        <sz val="12"/>
        <rFont val="Times New Roman"/>
        <family val="1"/>
        <charset val="204"/>
      </rPr>
      <t xml:space="preserve"> (погрузку, разгрузку, транспортировку).</t>
    </r>
  </si>
  <si>
    <r>
      <t>СМР, демонтаж и отключение информационной розетки,</t>
    </r>
    <r>
      <rPr>
        <b/>
        <sz val="12"/>
        <rFont val="Times New Roman"/>
        <family val="1"/>
        <charset val="204"/>
      </rPr>
      <t xml:space="preserve"> ( погрузку, разгрузку, транспортировку).</t>
    </r>
  </si>
  <si>
    <r>
      <t>СМР, демонтаж и отключение розетки/выключателя</t>
    </r>
    <r>
      <rPr>
        <b/>
        <sz val="12"/>
        <rFont val="Times New Roman"/>
        <family val="1"/>
        <charset val="204"/>
      </rPr>
      <t>, ( погрузку, разгрузку, транспортировку).</t>
    </r>
  </si>
  <si>
    <r>
      <t xml:space="preserve">СМР, демонтаж </t>
    </r>
    <r>
      <rPr>
        <b/>
        <sz val="12"/>
        <rFont val="Times New Roman"/>
        <family val="1"/>
        <charset val="204"/>
      </rPr>
      <t xml:space="preserve"> ( погрузку, разгрузку, транспортировку).</t>
    </r>
  </si>
  <si>
    <r>
      <t>СМР, демонтаж</t>
    </r>
    <r>
      <rPr>
        <b/>
        <sz val="12"/>
        <rFont val="Times New Roman"/>
        <family val="1"/>
        <charset val="204"/>
      </rPr>
      <t xml:space="preserve">  ( погрузку, разгрузку, транспортировку).</t>
    </r>
  </si>
  <si>
    <t>Отчёт о выполнении предпроектных работ  (включая ситуационный план, схему прокладки кабельной линии/ трассы РРЛ перечень объемов и стоимости работ, место размещения оборудования), включая определение собственника земельного участка, перечня согласующих необходимых согласующих организаций. Определение технической возможности и стоимости прокладки ВОЛС (включая предоставление: предварительного ситуационного плана, обоснования выбранного способа прокладки ВОК, перечня владельцев коммуникаций, определение сметной стоимости) кроме прокладки ВОЛС на ОЭСХ ДЗО ПАО Россети,  включая расходы на оплату работ по определению техвозможности прокладки ВОЛС (осмотру инфраструктуры) балансодержателем или уполномоченным лицом.  Включая транспортные расходы.                                                                                                                                                                                                  Результат работы :                                                                                                                                                                                                                           Включают в себя, но не ограничиваются:
1. Предварительный ситуационный план, или проектное решение с указанием способа прокладки, протяженности трассы по типам прокладки (Подвес, существующая ТК, ГНБ, грунт, здание), расстояние между опорами, расположение муфт, с указанием владельцев коммуникаций (для существующих опор и ТК),  с указанием собственников землепользователей (для прокладки в грунт), точки подключения электропитания для узлов доступа /узлов связи.
2. Обоснование применяемого типа кабеля свыше 9 кН, расчет натяжения.
3. Обоснование способа прокладки.
4. Предварительный Акт выбора трассы/ точки размещения/ точки подключения, согласованный с Заказчиком.;
5.  Перечень необходимых работ, с учетом предварительной оценки стоимости выполнения работ ( Единый базовый перечень расценок ПАО "Ростелеком).                                                                                                                                                                                   Проведение предпроектного обследования трассы прокладки кабеля  по зданиям и сооружениям :
- подготовка отчета по обследованию с указанием предварительной длины трассы прокладки кабеля;
- рабочие чертежи/эскизы примерной трассы прокладки кабеля с привязкой к зданию/сооружению;
- перечень необходимых работ, с учетом предварительной оценки стоимости выполнения работ ( Единый базовый перечень расценок ПАО "Ростелеком);
- реестр необходимых согласований;
- список  контактных лиц на объекте, представителей владельца зданий и сооружений.</t>
  </si>
  <si>
    <t>трасса</t>
  </si>
  <si>
    <t>4.1.7.01</t>
  </si>
  <si>
    <t>4.1.10.0.</t>
  </si>
  <si>
    <t xml:space="preserve">км </t>
  </si>
  <si>
    <t xml:space="preserve">Компенсация затрат  на перевозку  рабочих  (авиа)    при строительстве объекта  </t>
  </si>
  <si>
    <t xml:space="preserve">Включает компенсацию затрат на перевозку рабочих (авиа) при предоставлении подтверждающих документов(платежных поручений) -авиабилеты, табель учета рабочего времени ( подписанный представителем Заказчика( тех надзором) на объекте строительства. </t>
  </si>
  <si>
    <t>применяется исключительно для РФ Камчатский, Хабаровский (ЧАО), Томский (Стрежевой), Сахалинский(Курильские острова), Магаданский, Ямало-Ненецкий автономный округ, Мурманский( для ПО с других регионов) . По согласованию Заказчиком работ /либо в одном заказе с учетом  пула выданных работ.</t>
  </si>
  <si>
    <t xml:space="preserve">Компенсация затрат  на проживание  рабочих      при строительстве объекта </t>
  </si>
  <si>
    <t xml:space="preserve">Компенсация затрат  на аренду  спецтехники       при строительстве объекта  </t>
  </si>
  <si>
    <t>4.1.14</t>
  </si>
  <si>
    <t>Метр</t>
  </si>
  <si>
    <t xml:space="preserve">4.2.1.1 </t>
  </si>
  <si>
    <t xml:space="preserve">Проектно-изыскательские работы </t>
  </si>
  <si>
    <t>ВОК ёмкостью более  от 8 до 16 волокон включительно</t>
  </si>
  <si>
    <t xml:space="preserve"> Прокладка и монтаж ВОК в грунте, включая внутриобъектовую прокладка кабеля </t>
  </si>
  <si>
    <t>4.3.1.1</t>
  </si>
  <si>
    <t xml:space="preserve"> Прокладка и монтаж ВОК  по существующим опорам (трубостойкам, между зданиями),включая внутриобъектовую прокладка кабеля. </t>
  </si>
  <si>
    <t>4.4.0.</t>
  </si>
  <si>
    <t xml:space="preserve"> Прокладка и монтаж ВОК  по существующим опорам ЛЭП напряжением   от 10 кВ и выше , включая внутриобъектовую прокладка кабеля. </t>
  </si>
  <si>
    <t>4.4.1.1.0</t>
  </si>
  <si>
    <t>4.4.1.1.8.</t>
  </si>
  <si>
    <t>4.4.1.1.9.</t>
  </si>
  <si>
    <t>4.4.1.1.10.</t>
  </si>
  <si>
    <t>4.4.1.1.11.</t>
  </si>
  <si>
    <t>4.4.1.1.12.</t>
  </si>
  <si>
    <t>4.4.1.1.13.</t>
  </si>
  <si>
    <t>4.4.1.1.14.</t>
  </si>
  <si>
    <t xml:space="preserve">
Применимо совместно с 6.8.2 </t>
  </si>
  <si>
    <t>4.5.0</t>
  </si>
  <si>
    <t>ёмкостью более 48  до 64 портов включительно</t>
  </si>
  <si>
    <t>4.5.7</t>
  </si>
  <si>
    <t>ёмкостью более 64 до 96 портов включительно</t>
  </si>
  <si>
    <t>до 8 ОВ включительно (соединений)</t>
  </si>
  <si>
    <t>до 16 ОВ включительно (соединений)</t>
  </si>
  <si>
    <t>до 32 ОВ включительно (соединений)</t>
  </si>
  <si>
    <t>4.6.6</t>
  </si>
  <si>
    <t>до 64 ОВ включительно (соединений)</t>
  </si>
  <si>
    <t>4.6.7</t>
  </si>
  <si>
    <t>4.6.8</t>
  </si>
  <si>
    <t>4.6.9</t>
  </si>
  <si>
    <t>до 192 ОВ включительно (соединений)</t>
  </si>
  <si>
    <t>4.6.10</t>
  </si>
  <si>
    <t>до 256  ОВ включительно (соединений)</t>
  </si>
  <si>
    <t>4.6.11</t>
  </si>
  <si>
    <t>до 288  ОВ включительно (соединений)</t>
  </si>
  <si>
    <t>4.6.12</t>
  </si>
  <si>
    <t xml:space="preserve">Применимо на существующих линиях. </t>
  </si>
  <si>
    <t>4.6.13</t>
  </si>
  <si>
    <t>Сварка ОВ в прямой или разветвительной оптической муфте/кроссе</t>
  </si>
  <si>
    <t>Включает: сварка OВ, в соответствии со схемой, согласованной с Заказчиком;- проведение измерений;- крепежные материалы, гильзы КЗДС, хомуты и пр.</t>
  </si>
  <si>
    <t>Волокно</t>
  </si>
  <si>
    <t>4.6.14</t>
  </si>
  <si>
    <t xml:space="preserve">Покрытие огнезащитной пастой ВОК </t>
  </si>
  <si>
    <t>Включает в себя, но не ограничивается:- получение доступа к месту выполнения работ;- материалы и приспособления, необходимые для проведения работ. Выполняется по отдельному заданию Заказчика. Покрытие огнезащитной пастой ВОК в коллекторе</t>
  </si>
  <si>
    <t>км</t>
  </si>
  <si>
    <t xml:space="preserve">Для операторов связи . 
 По согласованию  Заказчика.                    
На основании  проектной документации и ТЗ Заказчика. </t>
  </si>
  <si>
    <t>4.6.15</t>
  </si>
  <si>
    <t>Монтаж шкафа для размещения муфт и запасов оптического кабеля,  настенного для  оптического кросса ( ШРМ /аналог)</t>
  </si>
  <si>
    <t xml:space="preserve">Для операторов связи . 
 По согласованию  Заказчика.                     
На основании  проектной документации и ТЗ Заказчика. </t>
  </si>
  <si>
    <t>Прокладка и монтаж медного кабеля всех типов в кабельной канализации, коллекторе, гормосте, тоннеле метрополитена, переходе, выполненном методом ГНБ, включая внутриобъектовые работы</t>
  </si>
  <si>
    <t xml:space="preserve">СМР, включая (но не ограничиваясь) стоимость оконечных кабельных устройств, кроссировочного провода  и материалов, органайзеров (при необходимости),  установку боксов в распределительных шкафах. Проведение  всех измерений. Оформление исполнительной документации. </t>
  </si>
  <si>
    <t>Возможно применение позиций в целях реконструкции/в переноса  сетей.</t>
  </si>
  <si>
    <t xml:space="preserve"> Демонтаж ВОК любой емкости с опор,  включая демонтаж внутри объекта (до кросса включительно):</t>
  </si>
  <si>
    <t xml:space="preserve"> Демонтаж ВОК любой емкости из грунта ,  включая демонтаж внутри объекта (до кросса включительно)</t>
  </si>
  <si>
    <t>Демонтаж медного кабеля всех типов из кабельной канализации,   включая демонтаж внутри объекта (до кросса включительно), емкость кабеля (включительно):</t>
  </si>
  <si>
    <t>4.16</t>
  </si>
  <si>
    <t>Комплект   Исполнительной  документации в соответствии с требованием Заказчика (Операторов связи, ИГСН)</t>
  </si>
  <si>
    <t>Применяется по согласованию с Заказчиком  ( если состав ИД отличается от min/max пакета Заказчика работ сторонних организаций)</t>
  </si>
  <si>
    <t>Для  операторов связи, ИГСН ( не применяется при сдачи в ПАО "Ростелеком")</t>
  </si>
  <si>
    <r>
      <rPr>
        <b/>
        <sz val="12"/>
        <rFont val="Times New Roman"/>
        <family val="1"/>
        <charset val="204"/>
      </rPr>
      <t xml:space="preserve">Примечание:
В каждый из указанных выше видов Работ в т.ч. входят:
1. Затраты на организацию и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 кабельной инфраструктуры;
2. Затраты на проведение проектно-изыскательских работ и подготовку рабочей документации;
3. затраты на подготовку, оформление, согласование со сторонними организациями комплекта(ов) исполнительной документации по  объекту завершенного строительства, в соответствии  с  требованиями  Заказчика, в т.ч числе госзаказчика ( собственника инфраструктуры).        </t>
    </r>
    <r>
      <rPr>
        <sz val="12"/>
        <rFont val="Times New Roman"/>
        <family val="1"/>
        <charset val="204"/>
      </rPr>
      <t xml:space="preserve">
</t>
    </r>
    <r>
      <rPr>
        <b/>
        <sz val="12"/>
        <rFont val="Times New Roman"/>
        <family val="1"/>
        <charset val="204"/>
      </rPr>
      <t>4. протяженность по работам, указанным в пп. 4.2-4.4.1.1; 4.7-4.9  учитывается  по общей протяженности кабельной линии в Заказе;</t>
    </r>
    <r>
      <rPr>
        <sz val="12"/>
        <rFont val="Times New Roman"/>
        <family val="1"/>
        <charset val="204"/>
      </rPr>
      <t xml:space="preserve">
</t>
    </r>
  </si>
  <si>
    <t>Строительство одноканальной кабельной  канализации из полиэтиленовых труб Д не менее 63 мм.</t>
  </si>
  <si>
    <t>Строительство 2-х канальной кабельной  канализации из полиэтиленовых труб Д не менее 63мм .</t>
  </si>
  <si>
    <t>Расценка применяется при разработке грунта и полноценном восстановлении каналов кабельной канализации. Минимальная длина 5 м, вне зависимости от количества каналов, при ручной разработке траншеи, 10 м. с привлечением техники.</t>
  </si>
  <si>
    <t>5.4.1</t>
  </si>
  <si>
    <t>Включает в себя, но не ограничивается:- получение разрешений и согласований на производство работ у владельцев кабельной канализации, иных уполномоченных организаций и служб;- выполнение ТУ без учета стоимости затрат на их выполнение;- приобретение всех необходимых материалов (в том числе труб) и креплений для производства строительных работ;- выполнение работ по прокладке трубы ПНД в кабельной канализации;-изготовление исполнительной документации в двух экземплярах в объеме, предусмотренном РД-45.156-2000, РД-45 190-2001, получение справок о выполнении ТУ от владельцев телефонной канализации;- Подготовка геопространственных данных о расположении объектов связи и трасс прокладки ВОК в формате GOOGLE.KML, система координат wgs84 Предоставление файла-загрузчика по утвержденной форме Заказчика.</t>
  </si>
  <si>
    <t>Для операторов связи. На основании проектной документации и ТЗ Заказчика работ.</t>
  </si>
  <si>
    <t>5.4.2</t>
  </si>
  <si>
    <t>Герметизация каналов телефонной канализации</t>
  </si>
  <si>
    <t>СМР.Герметизация каналов ( в т. ч стоимость материалов) Выполняется по отдельному заданию Заказчика.</t>
  </si>
  <si>
    <t>канал</t>
  </si>
  <si>
    <t>На основании проектной документации и ТЗ Заказчика работ.</t>
  </si>
  <si>
    <t>5.7.5</t>
  </si>
  <si>
    <t>5.7.6</t>
  </si>
  <si>
    <t>Разборка/Демонтаж  колодцев железобетонных типовых при их переустройстве</t>
  </si>
  <si>
    <t xml:space="preserve">ПИР, СМР, включая:  Очистка, разборка покрытий, разработка грунта мех./руч. Способом снятие люка и перекрытия, разборка стен колодцев, подъём материалов от разборки на поверхность (при необходимости  засыпка (грунтом/песком), выравнивание и уплотнение грунта, вывоз грунта) вспомогательные материалы, включая транспортные издержки. Организация и проведение оформления разрешительных документов, согласований, исполнительной документации. </t>
  </si>
  <si>
    <t>Установка  консоли  ККЧ 1-6  в колодцах</t>
  </si>
  <si>
    <t>СМР. Установка кронштейнов с окраской ( в т.ч стоимость материалов).</t>
  </si>
  <si>
    <t>Подъём горловин колодцев 1 кольцо ( кирпичная кладка)</t>
  </si>
  <si>
    <t xml:space="preserve"> Установка  опор разных видов.</t>
  </si>
  <si>
    <t>5.24.1</t>
  </si>
  <si>
    <t xml:space="preserve"> одинарная  деревянная  опора, пропитанная антисептиком                                           </t>
  </si>
  <si>
    <t>5.24.2</t>
  </si>
  <si>
    <t xml:space="preserve"> одинарная  деревянная  опора, пропитанная антисептиком     с приставкой жб</t>
  </si>
  <si>
    <t>5.24.3</t>
  </si>
  <si>
    <t>одинарная  деревянная  опора, пропитанная антисептиком    с подпорой</t>
  </si>
  <si>
    <t>5.24.4</t>
  </si>
  <si>
    <t>одинарная  деревянная  опора, пропитанная антисептиком    с подпорой и  приставкой  жб</t>
  </si>
  <si>
    <t>5.24.5</t>
  </si>
  <si>
    <t>5.24.6</t>
  </si>
  <si>
    <t>5.24.7</t>
  </si>
  <si>
    <t>Установка подпоры деревянной  к опорам</t>
  </si>
  <si>
    <t>5.24.8</t>
  </si>
  <si>
    <t xml:space="preserve"> ж/б опора одинарная </t>
  </si>
  <si>
    <t>5.24.9</t>
  </si>
  <si>
    <t xml:space="preserve"> ж/б опора одинарная  с приставкой ж/б</t>
  </si>
  <si>
    <t>5.24.10</t>
  </si>
  <si>
    <t xml:space="preserve"> ж/б опора одинарная  с подпорой</t>
  </si>
  <si>
    <t>5.24.11</t>
  </si>
  <si>
    <t xml:space="preserve"> ж/б опора одинарная  с подпорой и  приставкой ж/б</t>
  </si>
  <si>
    <t>5.24.12</t>
  </si>
  <si>
    <t xml:space="preserve"> ж/б опора одинарная  с двумя подпорами</t>
  </si>
  <si>
    <t>5.24.13</t>
  </si>
  <si>
    <t xml:space="preserve"> ж/б опора одинарная  с двумя подпорами,  с приставкой / либо с тремя подпорами</t>
  </si>
  <si>
    <t>5.24.14</t>
  </si>
  <si>
    <t>Установка подпоры к опорам ж/б</t>
  </si>
  <si>
    <t>Применяется в рамках модернизации опор</t>
  </si>
  <si>
    <t>5.24.15</t>
  </si>
  <si>
    <t>Установка  ж/б приставок</t>
  </si>
  <si>
    <t>5.24.16</t>
  </si>
  <si>
    <t>Cтальная опора ( типа ОКС, НПК, свайно-металлическая )</t>
  </si>
  <si>
    <t>5.24.17</t>
  </si>
  <si>
    <t>5.24.18</t>
  </si>
  <si>
    <t>Композитная опора</t>
  </si>
  <si>
    <t xml:space="preserve">Проведение расчета нагрузок и  экспертизы  опор на основании  документального  требования владельца инфраструктуры(  т.ч. ТУ.) </t>
  </si>
  <si>
    <t>Расценка применяется на основании ТУ, обременения.</t>
  </si>
  <si>
    <t>Позиция применяется с использованием шагового коэффициента 0,1 от 30 м (min участок 3 м)
Не применяется совместно с расценкой 5.25; 5.26.  Если  согласно ТУ  или иных требований  требуется  восстановление покрытий  большей площади(ширины траншеи), то применять дополнительную позицию п. 5.15- 5.18 с обоснованием требований.</t>
  </si>
  <si>
    <t>Позиция применяется с использованием шагового коэффициента 0,1 от 30 м (min участок 3 м)
Не применяется совместно с расценкой 5.24; 5.26.  Если  согласно ТУ  или иных требований  требуется  восстановление покрытий  большей площади(ширины траншеи), то применять дополнительную позицию п. 5.15- 5.18 с обоснованием требований.</t>
  </si>
  <si>
    <t>5.31.1</t>
  </si>
  <si>
    <t>Не применимо совместно с расценкой  5.22.</t>
  </si>
  <si>
    <t>5.31.2</t>
  </si>
  <si>
    <t>5.35</t>
  </si>
  <si>
    <t>5.36</t>
  </si>
  <si>
    <t>Комплект (1 контейнер)</t>
  </si>
  <si>
    <t>5.37</t>
  </si>
  <si>
    <t>5.38</t>
  </si>
  <si>
    <t>Раздел 6. Внутриобъектовые/объектовые работы  (Работы не зависимо от % проникновения, включая работы при модернизации сети)</t>
  </si>
  <si>
    <t>Установка трубы /гофры ПВХ  по конструкциям  диаметром  до 25 мм</t>
  </si>
  <si>
    <t>Установка трубы /гофры ПВХ  по конструкциям диаметром  до 63 мм</t>
  </si>
  <si>
    <t>Установка трубы /гофры ПВХ  по конструкциям  диаметром  более  63  мм</t>
  </si>
  <si>
    <t>Установка  кабель- каналов, коробов ПВХ по конструкциям размером до 25х30 мм</t>
  </si>
  <si>
    <t>Установка  кабель каналов, коробов ПВХ по конструкциям размером до 60х 60 мм</t>
  </si>
  <si>
    <t>Установка кабель каналов, коробов ПВХ по конструкциям размером более 60 х60 мм</t>
  </si>
  <si>
    <t xml:space="preserve">СМР. Перемещение БС  с  одной точки на другую  точку монтажа в рамках одного объекта с учетом выезда сотрудника на объект 
</t>
  </si>
  <si>
    <t xml:space="preserve">Опосредованное технологическое присоединение*
*Владелец энергопринимающих устройств, ранее технологически присоединенных в надлежащем порядке к объектам электросетевого хозяйства сетевой организации, по согласованию с сетевой организацией вправе присоединить к принадлежащим ему объектам электросетевого хозяйства энергопринимающие устройства иного лица при условии соблюдения выданных ранее технических условий (далее – опосредованное присоединение). Опосредованное присоединение может быть осуществлено в случае, если присоединение объектов электросетевого хозяйства, принадлежащих владельцу ранее присоединенных энергопринимающих устройств, к объектам электросетевого хозяйства сетевой организации было произведено до 1 января 2015 года.
</t>
  </si>
  <si>
    <t>6.110.1</t>
  </si>
  <si>
    <t xml:space="preserve">Прокладка и монтаж силового кабеля типа ВВГнг/ВВГнг-LS/КГВВнг(А)-LS/ПВС (аналог) емкостью до 2х1,5   мм² по установленным конструкциям (труба/короб/гофра/металлорукав) с разводкой жил по приборам </t>
  </si>
  <si>
    <t>6.121</t>
  </si>
  <si>
    <t>Прокладку и монтаж силового кабеля(СИП) ёмкостью до 4х35 мм²  по опорам/конструкциям/стенам, включая внутриобъектовую прокладку для различных подключений</t>
  </si>
  <si>
    <t>6.122</t>
  </si>
  <si>
    <t>Прокладку и монтаж ПВ3 по опорам/конструкциям/стенам, включая внутриобъектовую прокладку для различных подключений</t>
  </si>
  <si>
    <t>ПИР, СМР,  с учетом стоимости  материалов.  Включает прокладку провода   по существующим конструкциям и измерения. Организация и проведение оформления разрешительных документов, согласований , исполнительной документации.</t>
  </si>
  <si>
    <t xml:space="preserve">С оформлением Протокола лабораторных испытаний интенсивности электромагнитного поля и получение санитарно-эпидемиологических Заключений, в соответствии с результатами проведения экспертизы (оценки), на размещение РРЛ.
Разрабатывается с учетом расчета СИВ (суммарной интенсивности взаимодействия) от всех источников электромагнитных излучений радиочастотных устройств). 
Включает передачу материалов Рабочего проекта на строительство РЭС в управление Роспотребнадзора. Получение Санитарно-эпидемиологического и экспертного заключения территориального управления Роспотребнадзора по материалам проектной документации (форма Р1) с разрешением проектируемых решений.
В цену включены услуги подрядной организации по получению положительного Заключения, включая обязательные платежи.
</t>
  </si>
  <si>
    <t xml:space="preserve">Сборка и монтаж узла РРС на объекте с  антенной  Ø 0,3- 0,6 м </t>
  </si>
  <si>
    <t>7.12.1</t>
  </si>
  <si>
    <t xml:space="preserve">Сборка и монтаж узла РРС на объекте с  антенной Ø 1,2 - 1,8 м </t>
  </si>
  <si>
    <t>7.12.2</t>
  </si>
  <si>
    <t xml:space="preserve">СМР, включая прокладку, монтаж кабеля, работы по трассировке кабеля (размотка, маркировка , замер длины , растяжка , нарезка , жгутирование), с учетом стоимости кабеля и крепежных материалов, другие сопутствующие работы. </t>
  </si>
  <si>
    <t xml:space="preserve"> СМР, установка, монтаж информационной розетки в стену, независимо от материалов поверхности, включая и не ограничиваясь перечисленным:  устройство  отверстия в стене с  заделкой,  устройство гнезд для подрозетников с восстановлением отделки стен, установкой розетки, стоимость основных и  крепежных материалов.</t>
  </si>
  <si>
    <t xml:space="preserve"> СМР, включая и не ограничиваясь перечисленным: установка, монтаж информационной розетки в/на короб/кабель-канал (мини колонна), стоимость основных и крепежных материалов.</t>
  </si>
  <si>
    <t xml:space="preserve"> СМР,  установка, монтаж патч-панели 24 портов/кросс-панели  в телекоммуникационный шкаф (стойку), включая стоимость основных и  крепежных материалов.</t>
  </si>
  <si>
    <t xml:space="preserve"> СМР,  установка, монтаж патч-панели 48 порта /кросс-панели телекоммуникационный шкаф (стойку), включая стоимость основных и  крепежных материалов.</t>
  </si>
  <si>
    <t xml:space="preserve"> СМР, с учетом сопутствующих работ и стоимости материалов.
Внесение данных в исполнительную документацию (в кабельный журнал).</t>
  </si>
  <si>
    <t xml:space="preserve"> СМР, с учетом сопутствующих работ измерительными приборами, составление отчета измерений и сертификации,
Внесение данных в исполнительную документацию.</t>
  </si>
  <si>
    <t>Пусконаладочные работы по электромонтажным  работам,
 замер полного сопротивления цепи "фаза-нуль", проверка наличия цепи между заземлителями и заземленными элементами, прогрузка автомата, составление протокола, внесение в исполнительную документацию. (Линия, цепь).</t>
  </si>
  <si>
    <t xml:space="preserve">Примечание:
</t>
  </si>
  <si>
    <t>Протяженность по работам, указанным в пп.3.1-3.3; 4.2-4.4.1.1; 6.8.1-6.8.2  учитывается  по оптической длине трассы;</t>
  </si>
  <si>
    <t xml:space="preserve">Топографо-геодезические работы – это комплекс инженерных изысканий, включающий топографическую съемку, создание планово-высотной сети и другую сопутствующую геодезию. 
</t>
  </si>
  <si>
    <r>
      <t>Охранная зона</t>
    </r>
    <r>
      <rPr>
        <b/>
        <sz val="11"/>
        <rFont val="Calibri"/>
        <family val="2"/>
        <charset val="204"/>
        <scheme val="minor"/>
      </rPr>
      <t xml:space="preserve"> - зона с особыми условиями использования территорий, для обеспечения сохранности кабельных, радиорелейных и воздушных линий связи, линий радиофикации и линейно-кабельных сооружений связи, оформляемая Подрядчиком в соответствии с требованиями действующего законодательства РФ.</t>
    </r>
  </si>
  <si>
    <r>
      <t>Услуги по оформлению собственности</t>
    </r>
    <r>
      <rPr>
        <b/>
        <sz val="11"/>
        <rFont val="Calibri"/>
        <family val="2"/>
        <charset val="204"/>
        <scheme val="minor"/>
      </rPr>
      <t>- обязательства Подрядчика по сопровождению и обеспечению технической инвентаризации и государственной регистрации права собственности Заказчика на Объект/часть Объекта в соответствии с законодательством РФ, в том числе сбор всей необходимой документации и проведение экспертизы имеющейся документации, выполняемые в соответствии с п.4.3. настоящего Договора.</t>
    </r>
  </si>
  <si>
    <r>
      <t>Земельное дело</t>
    </r>
    <r>
      <rPr>
        <b/>
        <sz val="11"/>
        <rFont val="Calibri"/>
        <family val="2"/>
        <charset val="204"/>
        <scheme val="minor"/>
      </rPr>
      <t>-землеустроительная  документация в отношении каждого объекта землеустройства и другие касающиеся такого объекта материалы.</t>
    </r>
  </si>
  <si>
    <t xml:space="preserve">Применение расценки назначается  Заказчиком ( для точечной проработки технического решения, в целях окупаемости проекта) применение однократно для одного объекта.  При удалённости объекта совместное  применение с позициями  п.4.1.7.1-4.1.10.  Необходимость применения отражается в заказе.   Длина трассы не зависит от количества проектируемых линий по ней.  </t>
  </si>
  <si>
    <t>Расценка применяется единоразово в Заказе на удаленный объект строительства по согласованию с Заказчиком работ и   с предоставлением информации  о  месте нахождения Областного центра(Филиала), независимо от количества рейсов автотранспорта.</t>
  </si>
  <si>
    <t>В случае  протяженности участка менее 80 м, объем приравнивается к удельной стоимости = 80м независимо от фактической длины.
Объем свыше  80 м закрывается по фактической протяжённости, согласно состава работ.</t>
  </si>
  <si>
    <t>В случае  протяженности участка менее 80 м,  объем приравнивается к удельной стоимости = 80м независимо от фактической длины.
Объем свыше  80 м закрывается по фактической протяжённости, согласно состава работ.</t>
  </si>
  <si>
    <r>
      <t>Топографо-геодезические работы, включая и не ограничиваясь: создание опорных геодезических, межевых сетей для целей проведения инженерных изысканий, инвентаризации и межевания земель, кадастровых съемок, топографических съемок и иных работ; топографические съемки в масштабах 1:500, 1:5000; съемку подземных и наземных сооружений (инженерных коммуникаций).</t>
    </r>
    <r>
      <rPr>
        <b/>
        <i/>
        <sz val="12"/>
        <rFont val="Times New Roman"/>
        <family val="1"/>
        <charset val="204"/>
      </rPr>
      <t>Компенсация  позиций  применяется по их оплате на основании подтверждающих документов (счетов,</t>
    </r>
    <r>
      <rPr>
        <i/>
        <sz val="12"/>
        <rFont val="Times New Roman"/>
        <family val="1"/>
        <charset val="204"/>
      </rPr>
      <t xml:space="preserve"> платежных поручений</t>
    </r>
    <r>
      <rPr>
        <b/>
        <i/>
        <sz val="12"/>
        <rFont val="Times New Roman"/>
        <family val="1"/>
        <charset val="204"/>
      </rPr>
      <t>,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r>
    <r>
      <rPr>
        <sz val="12"/>
        <rFont val="Times New Roman"/>
        <family val="1"/>
        <charset val="204"/>
      </rPr>
      <t xml:space="preserve">
</t>
    </r>
  </si>
  <si>
    <r>
      <t>Компенсация затрат по заключению договоров, получению и оплате счетов за инженерно-геодезические изыскания,</t>
    </r>
    <r>
      <rPr>
        <b/>
        <sz val="12"/>
        <rFont val="Times New Roman"/>
        <family val="1"/>
        <charset val="204"/>
      </rPr>
      <t xml:space="preserve"> нанесение красных линий</t>
    </r>
    <r>
      <rPr>
        <sz val="12"/>
        <rFont val="Times New Roman"/>
        <family val="1"/>
        <charset val="204"/>
      </rPr>
      <t>, счетов за приёмку исполнительной документации с проведением контрольно-геодезической съёмки подземных коммуникаций</t>
    </r>
  </si>
  <si>
    <r>
      <t xml:space="preserve">Включает оплату всех счетов, визирование актов и прочей документации. Подтверждается предоставлением договора, счетов, п/п и актов оказанных услуг. Затраты компенсируются в рамках данного пункта,  но не превышая 150 т.р./га., ширина полосы для заказа изысканий 50 метров. В случае, если заказываемый к изысканиям участок имеет площадь менее 0,25 га, стоимость приравнивается к удельной стоимости участка = 0,25 га, независимо от фактической площади. </t>
    </r>
    <r>
      <rPr>
        <b/>
        <sz val="12"/>
        <rFont val="Times New Roman"/>
        <family val="1"/>
        <charset val="204"/>
      </rPr>
      <t xml:space="preserve">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
</t>
    </r>
  </si>
  <si>
    <r>
      <t xml:space="preserve">Компенсация затрат по получению и оплате счетов за выдачу Технических Условий сторонних владельцев ЛКС, АМС счетов за сопровождение работ с технической документацией сторонних владельцев ЛКС, АМС, </t>
    </r>
    <r>
      <rPr>
        <b/>
        <sz val="12"/>
        <rFont val="Times New Roman"/>
        <family val="1"/>
        <charset val="204"/>
      </rPr>
      <t>счетов за услуги по экспертизе ( в т.ч РНС)/согласованию проекта</t>
    </r>
    <r>
      <rPr>
        <sz val="12"/>
        <rFont val="Times New Roman"/>
        <family val="1"/>
        <charset val="204"/>
      </rPr>
      <t xml:space="preserve"> и ИД с владельцем сторонних ЛКС, АМС / </t>
    </r>
    <r>
      <rPr>
        <b/>
        <sz val="12"/>
        <rFont val="Times New Roman"/>
        <family val="1"/>
        <charset val="204"/>
      </rPr>
      <t>Инженерно-геологические изыскания.</t>
    </r>
  </si>
  <si>
    <r>
      <t xml:space="preserve">Включает оплату всех счетов, визирование актов и прочей документации. Затраты компенсируются в рамках данного пункта по действующим тарифам владельцев ЛКС, но не превышая 100 т.р. </t>
    </r>
    <r>
      <rPr>
        <b/>
        <sz val="12"/>
        <rFont val="Times New Roman"/>
        <family val="1"/>
        <charset val="204"/>
      </rPr>
      <t xml:space="preserve">Компенсация  позиций  применяется по их оплате на основании подтверждающих документов (счетов, </t>
    </r>
    <r>
      <rPr>
        <sz val="12"/>
        <rFont val="Times New Roman"/>
        <family val="1"/>
        <charset val="204"/>
      </rPr>
      <t>платежных поручений,</t>
    </r>
    <r>
      <rPr>
        <b/>
        <sz val="12"/>
        <rFont val="Times New Roman"/>
        <family val="1"/>
        <charset val="204"/>
      </rPr>
      <t xml:space="preserve">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 Геологическое заключение, отчет геологических изысканий/технический отчет ( текстовая и графическая часть)  в бумажном и электронном виде (в формате dwg).    
</t>
    </r>
  </si>
  <si>
    <r>
      <t>Включает оплату счетов за выдачу Технических Условий, согласований Проектных решений, визирование актов и прочей документации. Подтверждается предоставлением договора, счетов, п/п и актов оказанных услуг. Затраты компенсируются в рамках данного пункта по действующим тарифам сторонних собственников коммуникаций: Газопроводы, Теплотрассы,</t>
    </r>
    <r>
      <rPr>
        <b/>
        <sz val="12"/>
        <rFont val="Times New Roman"/>
        <family val="1"/>
        <charset val="204"/>
      </rPr>
      <t xml:space="preserve"> Водопроводы</t>
    </r>
    <r>
      <rPr>
        <sz val="12"/>
        <rFont val="Times New Roman"/>
        <family val="1"/>
        <charset val="204"/>
      </rPr>
      <t>, Железные дороги, Автомобильные дороги федерального значения, Мосты и Путепроводы, объекты Электросетевого хозяйства, ЛКС.</t>
    </r>
    <r>
      <rPr>
        <b/>
        <i/>
        <sz val="12"/>
        <rFont val="Times New Roman"/>
        <family val="1"/>
        <charset val="204"/>
      </rPr>
      <t xml:space="preserve">Компенсация  позиций  применяется по их оплате на основании подтверждающих документов (счетов, </t>
    </r>
    <r>
      <rPr>
        <i/>
        <sz val="12"/>
        <rFont val="Times New Roman"/>
        <family val="1"/>
        <charset val="204"/>
      </rPr>
      <t xml:space="preserve">платежных поручений, </t>
    </r>
    <r>
      <rPr>
        <b/>
        <i/>
        <sz val="12"/>
        <rFont val="Times New Roman"/>
        <family val="1"/>
        <charset val="204"/>
      </rPr>
      <t xml:space="preserve">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
</t>
    </r>
  </si>
  <si>
    <r>
      <rPr>
        <b/>
        <sz val="12"/>
        <rFont val="Times New Roman"/>
        <family val="1"/>
        <charset val="204"/>
      </rPr>
      <t xml:space="preserve">Общего пользования: </t>
    </r>
    <r>
      <rPr>
        <sz val="12"/>
        <rFont val="Times New Roman"/>
        <family val="1"/>
        <charset val="204"/>
      </rPr>
      <t xml:space="preserve">Землеустроительное дело, включая и не ограничиваясь: разработку и согласование схем расположения земельного участка на кадастровом плане территории; выполнение комплекса работ по межеванию земель и формированию межевых планов, включая все необходимые согласования;
вынос границ участков в натуру (подготовка разбивочного чертежа, вынос и закрепление межевых знаков на местности); оформление договоров аренды земельных участков, сервитутных соглашений, разрешений на использование земель; постановку земельных участков на государственный кадастровый учет в кадастровой палате; инвентаризацию земель всех категорий; раздел земельного участка (размежевание участка на два и более).
</t>
    </r>
    <r>
      <rPr>
        <b/>
        <sz val="12"/>
        <rFont val="Times New Roman"/>
        <family val="1"/>
        <charset val="204"/>
      </rPr>
      <t>Лесной фонд :</t>
    </r>
    <r>
      <rPr>
        <sz val="12"/>
        <rFont val="Times New Roman"/>
        <family val="1"/>
        <charset val="204"/>
      </rPr>
      <t xml:space="preserve"> Землеустроительное дело, включая и не ограничиваясь: разработку и согласование схем расположения земельного участка на кадастровом плане территории; выполнение комплекса работ по межеванию земель и формированию межевых планов, включая все необходимые согласования. Оформление плана (с изготовлением проекта освоения лесов) освоения участка. Оформление и оплата подрядчиком договоров аренды лесных участков на период строительства, в соответствии с порядком действий по лесному фонду, в случае, если договор заключается на 11 месяцев без проведения государственного кадастрового учета и проведения торгов часть лесного участка, в соответствии с частью 1.1 статьи 4.2 Федерального закона от 04.12.2006 №201-ФЗ «О введении в действие Лесного кодекса Российской федерации», оплата и проведение работ по лесовосстановлению.</t>
    </r>
    <r>
      <rPr>
        <b/>
        <sz val="12"/>
        <rFont val="Times New Roman"/>
        <family val="1"/>
        <charset val="204"/>
      </rPr>
      <t xml:space="preserve"> 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тарифов)+D93
</t>
    </r>
  </si>
  <si>
    <r>
      <t xml:space="preserve">Компенсация логистических затрат на транспортировку оборудования/ </t>
    </r>
    <r>
      <rPr>
        <b/>
        <sz val="12"/>
        <rFont val="Times New Roman"/>
        <family val="1"/>
        <charset val="204"/>
      </rPr>
      <t>материалов Заказчика</t>
    </r>
    <r>
      <rPr>
        <sz val="12"/>
        <rFont val="Times New Roman"/>
        <family val="1"/>
        <charset val="204"/>
      </rPr>
      <t xml:space="preserve">,  при строительстве объекта на удаленности   </t>
    </r>
    <r>
      <rPr>
        <b/>
        <sz val="12"/>
        <rFont val="Times New Roman"/>
        <family val="1"/>
        <charset val="204"/>
      </rPr>
      <t>до 30  км</t>
    </r>
    <r>
      <rPr>
        <sz val="12"/>
        <rFont val="Times New Roman"/>
        <family val="1"/>
        <charset val="204"/>
      </rPr>
      <t xml:space="preserve">  включительно, от склада Заказчика</t>
    </r>
    <r>
      <rPr>
        <b/>
        <sz val="12"/>
        <rFont val="Times New Roman"/>
        <family val="1"/>
        <charset val="204"/>
      </rPr>
      <t xml:space="preserve"> (давальческая схема).</t>
    </r>
  </si>
  <si>
    <r>
      <t xml:space="preserve">Включает компенсацию затрат на логистические издержки при транспортировки  оборудования  Заказчика, передаваемого в монтаж по форме ОС-15, </t>
    </r>
    <r>
      <rPr>
        <b/>
        <sz val="12"/>
        <rFont val="Times New Roman"/>
        <family val="1"/>
        <charset val="204"/>
      </rPr>
      <t>Материалы Заказчика  на объект строительства</t>
    </r>
    <r>
      <rPr>
        <sz val="12"/>
        <rFont val="Times New Roman"/>
        <family val="1"/>
        <charset val="204"/>
      </rPr>
      <t xml:space="preserve">, удаленного от склада Заказчика на расстоянии от   до  30 , включительно. Расстояние удаленности определяется составлением наикратчайшего маршрута по дорогам общего пользования, в системе/службе "Яндекс. Карты".  </t>
    </r>
  </si>
  <si>
    <r>
      <t xml:space="preserve">Компенсация логистических затрат на транспортировку оборудования/ </t>
    </r>
    <r>
      <rPr>
        <b/>
        <sz val="12"/>
        <rFont val="Times New Roman"/>
        <family val="1"/>
        <charset val="204"/>
      </rPr>
      <t>материалов Заказчика</t>
    </r>
    <r>
      <rPr>
        <sz val="12"/>
        <rFont val="Times New Roman"/>
        <family val="1"/>
        <charset val="204"/>
      </rPr>
      <t>,  при строительстве объекта на удаленности  от 31 до 50 км  включительно, от склада Заказчика</t>
    </r>
    <r>
      <rPr>
        <b/>
        <sz val="12"/>
        <rFont val="Times New Roman"/>
        <family val="1"/>
        <charset val="204"/>
      </rPr>
      <t>(давальческая схема).</t>
    </r>
  </si>
  <si>
    <r>
      <t xml:space="preserve">Включает компенсацию затрат на логистические издержки при транспортировки  оборудования  Заказчика, передаваемого в монтаж по форме ОС-15, </t>
    </r>
    <r>
      <rPr>
        <b/>
        <sz val="12"/>
        <rFont val="Times New Roman"/>
        <family val="1"/>
        <charset val="204"/>
      </rPr>
      <t>Материалы Заказчика  на объект строительства</t>
    </r>
    <r>
      <rPr>
        <sz val="12"/>
        <rFont val="Times New Roman"/>
        <family val="1"/>
        <charset val="204"/>
      </rPr>
      <t xml:space="preserve">, удаленного от склада Заказчика на расстоянии  до  50 , включительно. Расстояние удаленности определяется составлением наикратчайшего маршрута по дорогам общего пользования, в системе/службе "Яндекс. Карты".  </t>
    </r>
  </si>
  <si>
    <r>
      <t>Компенсация логистических затрат на транспортировку оборудования/</t>
    </r>
    <r>
      <rPr>
        <b/>
        <sz val="12"/>
        <rFont val="Times New Roman"/>
        <family val="1"/>
        <charset val="204"/>
      </rPr>
      <t>материалов Заказчика</t>
    </r>
    <r>
      <rPr>
        <sz val="12"/>
        <rFont val="Times New Roman"/>
        <family val="1"/>
        <charset val="204"/>
      </rPr>
      <t>,  при строительстве объекта на удаленности  от 51км до 100 км включительно, от склада Заказчика</t>
    </r>
    <r>
      <rPr>
        <b/>
        <sz val="12"/>
        <rFont val="Times New Roman"/>
        <family val="1"/>
        <charset val="204"/>
      </rPr>
      <t xml:space="preserve"> (давальческая схема).</t>
    </r>
  </si>
  <si>
    <r>
      <t>Включает компенсацию затрат на логистические издержки при транспортировки  оборудования  Заказчика, передаваемого в монтаж по форме ОС-15,</t>
    </r>
    <r>
      <rPr>
        <b/>
        <sz val="12"/>
        <rFont val="Times New Roman"/>
        <family val="1"/>
        <charset val="204"/>
      </rPr>
      <t>Материалы Заказчика  на объект строительства</t>
    </r>
    <r>
      <rPr>
        <sz val="12"/>
        <rFont val="Times New Roman"/>
        <family val="1"/>
        <charset val="204"/>
      </rPr>
      <t xml:space="preserve">, удаленного от склада Заказчика на расстоянии  до 100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r>
  </si>
  <si>
    <r>
      <t>Компенсация логистических затрат на транспортировку оборудования/</t>
    </r>
    <r>
      <rPr>
        <b/>
        <sz val="12"/>
        <rFont val="Times New Roman"/>
        <family val="1"/>
        <charset val="204"/>
      </rPr>
      <t>материалов Заказчика</t>
    </r>
    <r>
      <rPr>
        <sz val="12"/>
        <rFont val="Times New Roman"/>
        <family val="1"/>
        <charset val="204"/>
      </rPr>
      <t>,  при строительстве объекта на удаленности  от 101 км до 200 км включительно, от склада Заказчика</t>
    </r>
    <r>
      <rPr>
        <b/>
        <sz val="12"/>
        <rFont val="Times New Roman"/>
        <family val="1"/>
        <charset val="204"/>
      </rPr>
      <t xml:space="preserve"> (давальческая схема).</t>
    </r>
  </si>
  <si>
    <r>
      <t xml:space="preserve">Включает компенсацию затрат на логистические издержки при транспортировки  оборудования  Заказчика, передаваемого в монтаж по форме ОС-15, </t>
    </r>
    <r>
      <rPr>
        <b/>
        <sz val="12"/>
        <rFont val="Times New Roman"/>
        <family val="1"/>
        <charset val="204"/>
      </rPr>
      <t>Материалы Заказчика  на объект строительства</t>
    </r>
    <r>
      <rPr>
        <sz val="12"/>
        <rFont val="Times New Roman"/>
        <family val="1"/>
        <charset val="204"/>
      </rPr>
      <t xml:space="preserve">, удаленного от склада Заказчика на расстоянии  до 200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r>
  </si>
  <si>
    <r>
      <t xml:space="preserve">Компенсация логистических затрат на транспортировку оборудования/ </t>
    </r>
    <r>
      <rPr>
        <b/>
        <sz val="12"/>
        <rFont val="Times New Roman"/>
        <family val="1"/>
        <charset val="204"/>
      </rPr>
      <t>материалов Заказчика</t>
    </r>
    <r>
      <rPr>
        <sz val="12"/>
        <rFont val="Times New Roman"/>
        <family val="1"/>
        <charset val="204"/>
      </rPr>
      <t>,  при строительстве объекта на удаленности  от 201 км до 300 км включительно, от склада Заказчика</t>
    </r>
    <r>
      <rPr>
        <b/>
        <sz val="12"/>
        <rFont val="Times New Roman"/>
        <family val="1"/>
        <charset val="204"/>
      </rPr>
      <t xml:space="preserve"> (давальческая схема).</t>
    </r>
  </si>
  <si>
    <r>
      <t xml:space="preserve">Включает компенсацию затрат на логистические издержки при транспортировки  оборудования  Заказчика, передаваемого в монтаж по форме ОС-15, </t>
    </r>
    <r>
      <rPr>
        <b/>
        <sz val="12"/>
        <rFont val="Times New Roman"/>
        <family val="1"/>
        <charset val="204"/>
      </rPr>
      <t>Материалы Заказчика  на объект строительства</t>
    </r>
    <r>
      <rPr>
        <sz val="12"/>
        <rFont val="Times New Roman"/>
        <family val="1"/>
        <charset val="204"/>
      </rPr>
      <t xml:space="preserve">, удаленного от склада Заказчика на расстоянии  до 300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r>
  </si>
  <si>
    <r>
      <t>Компенсация логистических затрат на транспортировку оборудования/</t>
    </r>
    <r>
      <rPr>
        <b/>
        <sz val="12"/>
        <rFont val="Times New Roman"/>
        <family val="1"/>
        <charset val="204"/>
      </rPr>
      <t>материалов Заказчика</t>
    </r>
    <r>
      <rPr>
        <sz val="12"/>
        <rFont val="Times New Roman"/>
        <family val="1"/>
        <charset val="204"/>
      </rPr>
      <t>,  при строительстве объекта на удаленности свыше 301 до 500  км от склада Заказчика</t>
    </r>
    <r>
      <rPr>
        <b/>
        <sz val="12"/>
        <rFont val="Times New Roman"/>
        <family val="1"/>
        <charset val="204"/>
      </rPr>
      <t xml:space="preserve"> (давальческая схема).</t>
    </r>
  </si>
  <si>
    <r>
      <t xml:space="preserve">Включает компенсацию затрат на логистические издержки при транспортировки  оборудования  Заказчика, передаваемого в монтаж по форме ОС-15, </t>
    </r>
    <r>
      <rPr>
        <b/>
        <sz val="12"/>
        <rFont val="Times New Roman"/>
        <family val="1"/>
        <charset val="204"/>
      </rPr>
      <t>Материалы Заказчика  на объект строительства</t>
    </r>
    <r>
      <rPr>
        <sz val="12"/>
        <rFont val="Times New Roman"/>
        <family val="1"/>
        <charset val="204"/>
      </rPr>
      <t xml:space="preserve">, удаленного от склада Заказчика на расстоянии свыше 301 до 500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r>
  </si>
  <si>
    <r>
      <t>Компенсация логистических затрат на транспортировку оборудования/</t>
    </r>
    <r>
      <rPr>
        <b/>
        <sz val="12"/>
        <rFont val="Times New Roman"/>
        <family val="1"/>
        <charset val="204"/>
      </rPr>
      <t>материалов Заказчика</t>
    </r>
    <r>
      <rPr>
        <sz val="12"/>
        <rFont val="Times New Roman"/>
        <family val="1"/>
        <charset val="204"/>
      </rPr>
      <t>,  при строительстве объекта на удаленности свыше</t>
    </r>
    <r>
      <rPr>
        <b/>
        <sz val="12"/>
        <rFont val="Times New Roman"/>
        <family val="1"/>
        <charset val="204"/>
      </rPr>
      <t xml:space="preserve"> 500 км</t>
    </r>
    <r>
      <rPr>
        <sz val="12"/>
        <rFont val="Times New Roman"/>
        <family val="1"/>
        <charset val="204"/>
      </rPr>
      <t xml:space="preserve"> от склада Заказчика</t>
    </r>
    <r>
      <rPr>
        <b/>
        <sz val="12"/>
        <rFont val="Times New Roman"/>
        <family val="1"/>
        <charset val="204"/>
      </rPr>
      <t xml:space="preserve"> (давальческая схема).</t>
    </r>
  </si>
  <si>
    <r>
      <t xml:space="preserve">Включает компенсацию затрат на логистические издержки при транспортировки  оборудования  Заказчика, передаваемого в монтаж по форме ОС-15, </t>
    </r>
    <r>
      <rPr>
        <b/>
        <sz val="12"/>
        <rFont val="Times New Roman"/>
        <family val="1"/>
        <charset val="204"/>
      </rPr>
      <t>Материалы Заказчика  на объект строительства</t>
    </r>
    <r>
      <rPr>
        <sz val="12"/>
        <rFont val="Times New Roman"/>
        <family val="1"/>
        <charset val="204"/>
      </rPr>
      <t xml:space="preserve">, удаленного от склада Заказчика на расстоянии свыше 500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r>
  </si>
  <si>
    <r>
      <t>Компенсация логистических затрат на транспортировку  конструкций подрядчика / Заказчика-  ККС, опор  деревянных/металлических / железобетонных   на объект строительства   при удаленности</t>
    </r>
    <r>
      <rPr>
        <b/>
        <sz val="12"/>
        <rFont val="Times New Roman"/>
        <family val="1"/>
        <charset val="204"/>
      </rPr>
      <t xml:space="preserve"> свыше 1  км  от Областного центра(Филиала).</t>
    </r>
  </si>
  <si>
    <r>
      <t xml:space="preserve">Включает компенсацию затрат на логистические издержки при транспортировки  </t>
    </r>
    <r>
      <rPr>
        <b/>
        <sz val="12"/>
        <rFont val="Times New Roman"/>
        <family val="1"/>
        <charset val="204"/>
      </rPr>
      <t>материалов Подрядчика/Материалы Заказчика  -  ККС, опор  деревянных/металлических / железобетонных   на объект строительства</t>
    </r>
    <r>
      <rPr>
        <sz val="12"/>
        <rFont val="Times New Roman"/>
        <family val="1"/>
        <charset val="204"/>
      </rPr>
      <t>, при строительстве объекта на удаленности свыше</t>
    </r>
    <r>
      <rPr>
        <b/>
        <sz val="12"/>
        <rFont val="Times New Roman"/>
        <family val="1"/>
        <charset val="204"/>
      </rPr>
      <t xml:space="preserve"> 1 км  от Областного центра(Филиала). </t>
    </r>
    <r>
      <rPr>
        <sz val="12"/>
        <rFont val="Times New Roman"/>
        <family val="1"/>
        <charset val="204"/>
      </rPr>
      <t xml:space="preserve"> Расстояние удаленности определяется составлением наикратчайшего маршрута по дорогам общего пользования, в системе/службе "Яндекс. Карты".</t>
    </r>
    <r>
      <rPr>
        <b/>
        <sz val="12"/>
        <rFont val="Times New Roman"/>
        <family val="1"/>
        <charset val="204"/>
      </rPr>
      <t xml:space="preserve"> </t>
    </r>
  </si>
  <si>
    <r>
      <t>Включает компенсацию затрат на проживание  рабочих  при предоставлении подтверждающих документов -договор аренды, счёт(штамп об оплате\</t>
    </r>
    <r>
      <rPr>
        <sz val="12"/>
        <rFont val="Times New Roman"/>
        <family val="1"/>
        <charset val="204"/>
      </rPr>
      <t>платежных поручений</t>
    </r>
    <r>
      <rPr>
        <b/>
        <sz val="12"/>
        <rFont val="Times New Roman"/>
        <family val="1"/>
        <charset val="204"/>
      </rPr>
      <t>), табель учета рабочего времени ( подписанный представителем Заказчика( тех надзором) на объекте строительства. Но не  выше  превышающего тарифа на 1  человека  ч/день -  3000 руб.</t>
    </r>
  </si>
  <si>
    <r>
      <t>Включает компенсацию затрат на аренду спецтехники  при предоставлении подтверждающих документов -договор аренды, счёт(штамп об оплате\</t>
    </r>
    <r>
      <rPr>
        <sz val="12"/>
        <rFont val="Times New Roman"/>
        <family val="1"/>
        <charset val="204"/>
      </rPr>
      <t>платежных поручений</t>
    </r>
    <r>
      <rPr>
        <b/>
        <sz val="12"/>
        <rFont val="Times New Roman"/>
        <family val="1"/>
        <charset val="204"/>
      </rPr>
      <t>)  на объекте строительства. Подтверждение  представителем  Заказчика (тех надзора), количество не больше 4 смен на 1 км  кабельной трассы( прокладка  в грунте, строительство кабельной канализации)  отработанных спецтехникой на объекте.</t>
    </r>
  </si>
  <si>
    <r>
      <t xml:space="preserve">Разработка проекта сохранения объекта культурного наследия, согласование и получение разрешения на проведение работ (в том числе в охранной зоне) с КГИОП (Комитет по государственному контролю, использованию и охране памятников истории и культуры),  последующее сопровождение выполнения строительно-монтажных работ. </t>
    </r>
    <r>
      <rPr>
        <b/>
        <sz val="11"/>
        <rFont val="Times New Roman"/>
        <family val="1"/>
        <charset val="204"/>
      </rPr>
      <t>Компенсация  позиций  применяется по их оплате на основании подтверждающих документов (счетов,(</t>
    </r>
    <r>
      <rPr>
        <sz val="11"/>
        <rFont val="Times New Roman"/>
        <family val="1"/>
        <charset val="204"/>
      </rPr>
      <t>платежных поручений</t>
    </r>
    <r>
      <rPr>
        <b/>
        <sz val="11"/>
        <rFont val="Times New Roman"/>
        <family val="1"/>
        <charset val="204"/>
      </rPr>
      <t xml:space="preserve">),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
</t>
    </r>
  </si>
  <si>
    <r>
      <t xml:space="preserve">Археологические изыскания/исследования, включая и не ограничиваясь: Получение разрешения (открытого листа) на право проведения археологических полевых работ необходимого вида в необходимых пределах;  Археологические разведки; Археологические раскопки (при необходимости); Археологические наблюдения (при необходимости); Камеральная обработка (при необходимости); Подготовка научного и технического отчетов; Сдача научно-технического отчета в Институт археологии РАН и снятие замечаний.  </t>
    </r>
    <r>
      <rPr>
        <b/>
        <sz val="11"/>
        <rFont val="Times New Roman"/>
        <family val="1"/>
        <charset val="204"/>
      </rPr>
      <t>Компенсация  позиций  применяется по их оплате на основании подтверждающих документов (счетов,</t>
    </r>
    <r>
      <rPr>
        <sz val="11"/>
        <rFont val="Times New Roman"/>
        <family val="1"/>
        <charset val="204"/>
      </rPr>
      <t>(платежных поручений)</t>
    </r>
    <r>
      <rPr>
        <b/>
        <sz val="11"/>
        <rFont val="Times New Roman"/>
        <family val="1"/>
        <charset val="204"/>
      </rPr>
      <t xml:space="preserve">,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
</t>
    </r>
  </si>
  <si>
    <r>
      <t>Подготовка каналов кабельной канализации для прокладки кабеля</t>
    </r>
    <r>
      <rPr>
        <b/>
        <sz val="12"/>
        <rFont val="Times New Roman"/>
        <family val="1"/>
        <charset val="204"/>
      </rPr>
      <t xml:space="preserve"> (Примечание не более  50м на 1 км трассы)</t>
    </r>
  </si>
  <si>
    <r>
      <t>Очистка колодцев и каналов кабельной канализации от мусора, песка, грязи,</t>
    </r>
    <r>
      <rPr>
        <b/>
        <sz val="12"/>
        <rFont val="Times New Roman"/>
        <family val="1"/>
        <charset val="204"/>
      </rPr>
      <t xml:space="preserve"> снега </t>
    </r>
    <r>
      <rPr>
        <sz val="12"/>
        <rFont val="Times New Roman"/>
        <family val="1"/>
        <charset val="204"/>
      </rPr>
      <t>,промывка/продувка воздухом засорённых/заиленных участков включая стоимость материалов. Подтверждается предоставлением фотоотчета и акта скрытых работ. В стоимость входит использование спецтехники.</t>
    </r>
    <r>
      <rPr>
        <b/>
        <sz val="12"/>
        <rFont val="Times New Roman"/>
        <family val="1"/>
        <charset val="204"/>
      </rPr>
      <t xml:space="preserve"> Применяется по предварительному согласованию с Заказчиком.</t>
    </r>
  </si>
  <si>
    <r>
      <t xml:space="preserve">Для операторов связи . 
 По согласованию  Заказчика.  На основании  проектной документации и ТЗ Заказчика. </t>
    </r>
    <r>
      <rPr>
        <b/>
        <sz val="12"/>
        <rFont val="Times New Roman"/>
        <family val="1"/>
        <charset val="204"/>
      </rPr>
      <t xml:space="preserve">Применимо на существующих линиях. </t>
    </r>
  </si>
  <si>
    <r>
      <t xml:space="preserve"> Прокладка и монтаж ВОК в кабельной канализации, коллекторе, гормосте, тоннеле метрополитена, переходе, выполненном методом ГНБ</t>
    </r>
    <r>
      <rPr>
        <b/>
        <strike/>
        <sz val="12"/>
        <rFont val="Times New Roman"/>
        <family val="1"/>
        <charset val="204"/>
      </rPr>
      <t>,</t>
    </r>
    <r>
      <rPr>
        <b/>
        <sz val="12"/>
        <rFont val="Times New Roman"/>
        <family val="1"/>
        <charset val="204"/>
      </rPr>
      <t xml:space="preserve"> включая внутриобъектовую прокладка кабеля.</t>
    </r>
  </si>
  <si>
    <r>
      <t xml:space="preserve"> ПИР,СМР, с учётом стоимости кабеля и всех материалов для наружных и внутренних работ, (с учётом  технологических, монтажных запасов кабеля), в том числе сопутствующие и подготовительные работы и не ограничиваясь перечисленным: </t>
    </r>
    <r>
      <rPr>
        <b/>
        <sz val="12"/>
        <rFont val="Times New Roman"/>
        <family val="1"/>
        <charset val="204"/>
      </rPr>
      <t xml:space="preserve"> поиск люков колодцев ,  очистка от снега/земли; </t>
    </r>
    <r>
      <rPr>
        <sz val="12"/>
        <rFont val="Times New Roman"/>
        <family val="1"/>
        <charset val="204"/>
      </rPr>
      <t xml:space="preserve"> маркировка (бирки);  вывод кабеля из канализации на стену/опору;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внутриобъектовые работы: прокладка и монтаж кабеля с креплением  по стене или по конструкциям; защита кабеля в опасных местах.  </t>
    </r>
    <r>
      <rPr>
        <b/>
        <sz val="12"/>
        <rFont val="Times New Roman"/>
        <family val="1"/>
        <charset val="204"/>
      </rPr>
      <t xml:space="preserve">Проведение  всех измерений ВОК, </t>
    </r>
    <r>
      <rPr>
        <sz val="12"/>
        <rFont val="Times New Roman"/>
        <family val="1"/>
        <charset val="204"/>
      </rPr>
      <t xml:space="preserve">включая входной контроль кабеля. </t>
    </r>
    <r>
      <rPr>
        <b/>
        <sz val="12"/>
        <rFont val="Times New Roman"/>
        <family val="1"/>
        <charset val="204"/>
      </rPr>
      <t>Организация и проведение оформления разрешительных документов, согласований</t>
    </r>
    <r>
      <rPr>
        <sz val="12"/>
        <rFont val="Times New Roman"/>
        <family val="1"/>
        <charset val="204"/>
      </rPr>
      <t xml:space="preserve">  </t>
    </r>
    <r>
      <rPr>
        <b/>
        <sz val="12"/>
        <rFont val="Times New Roman"/>
        <family val="1"/>
        <charset val="204"/>
      </rPr>
      <t>и исполнительной документации.</t>
    </r>
    <r>
      <rPr>
        <sz val="12"/>
        <rFont val="Times New Roman"/>
        <family val="1"/>
        <charset val="204"/>
      </rPr>
      <t xml:space="preserve"> Протяженность трассы  - длина прокладываемого кабеля до оптического кросса, с учетом нормативных технологических запасов.</t>
    </r>
    <r>
      <rPr>
        <strike/>
        <sz val="12"/>
        <rFont val="Times New Roman"/>
        <family val="1"/>
        <charset val="204"/>
      </rPr>
      <t xml:space="preserve"> </t>
    </r>
    <r>
      <rPr>
        <b/>
        <sz val="12"/>
        <rFont val="Times New Roman"/>
        <family val="1"/>
        <charset val="204"/>
      </rPr>
      <t>Устройство кабельного ввода в здание в фундаментном основании от существующего колодца / Устройство кабельного вывода на стену/опору от существующего колодца, производиться по расценкам  5.24÷5.25. Герметизация каналов выполняется по расценке п. 5.4.2</t>
    </r>
  </si>
  <si>
    <r>
      <t xml:space="preserve">ПИР, СМР, с учётом стоимости кабеля и материалов для наружных и внутренних работ, в том числе и не ограничиваясь перечисленным: </t>
    </r>
    <r>
      <rPr>
        <b/>
        <sz val="12"/>
        <rFont val="Times New Roman"/>
        <family val="1"/>
        <charset val="204"/>
      </rPr>
      <t xml:space="preserve"> очистка от снега/земли, разборка  покрытий</t>
    </r>
    <r>
      <rPr>
        <sz val="12"/>
        <rFont val="Times New Roman"/>
        <family val="1"/>
        <charset val="204"/>
      </rPr>
      <t>,  разработка/засыпка  траншеи (грунтом/песком),</t>
    </r>
    <r>
      <rPr>
        <b/>
        <sz val="12"/>
        <rFont val="Times New Roman"/>
        <family val="1"/>
        <charset val="204"/>
      </rPr>
      <t xml:space="preserve"> утилизация мусора</t>
    </r>
    <r>
      <rPr>
        <sz val="12"/>
        <rFont val="Times New Roman"/>
        <family val="1"/>
        <charset val="204"/>
      </rPr>
      <t xml:space="preserve">,  ; прокладка опознавательной ленты; прокладка кабеля; защита кабеля в опасных местах не требующих применения ГНБ (места перехода через дороги, пересечение с инженерными сетями, внутри объекта и т.д.),установка пикетных столбиков;  вывод кабеля на стену, устройство вывода и вывод кабеля на опору,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работы по восстановлению нарушенных покрытий, рекультивации земель,  благоустройство на ширину траншеи. Внутриобъектовые работы: прокладка и монтаж кабеля по стене или по конструкциям. Проведение  всех измерений ВОК, включая входной контроль кабеля.  </t>
    </r>
    <r>
      <rPr>
        <b/>
        <sz val="12"/>
        <rFont val="Times New Roman"/>
        <family val="1"/>
        <charset val="204"/>
      </rPr>
      <t>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Охранных  зон линий связи</t>
    </r>
    <r>
      <rPr>
        <b/>
        <vertAlign val="superscript"/>
        <sz val="12"/>
        <rFont val="Times New Roman"/>
        <family val="1"/>
        <charset val="204"/>
      </rPr>
      <t>9</t>
    </r>
    <r>
      <rPr>
        <b/>
        <sz val="12"/>
        <rFont val="Times New Roman"/>
        <family val="1"/>
        <charset val="204"/>
      </rPr>
      <t>,  Услуги по оформлению прав</t>
    </r>
    <r>
      <rPr>
        <b/>
        <vertAlign val="superscript"/>
        <sz val="12"/>
        <rFont val="Times New Roman"/>
        <family val="1"/>
        <charset val="204"/>
      </rPr>
      <t>8</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xml:space="preserve"> (совместно  с п.п.4.1.2-4.1.6).   ,оформление разрешительных документов, согласований , исполнительной документации</t>
    </r>
    <r>
      <rPr>
        <sz val="12"/>
        <rFont val="Times New Roman"/>
        <family val="1"/>
        <charset val="204"/>
      </rPr>
      <t>. Протяженность трассы  - длина прокладываемого кабеля до оптического кросса, с учетом нормативных технологических запасов.</t>
    </r>
    <r>
      <rPr>
        <strike/>
        <sz val="12"/>
        <rFont val="Times New Roman"/>
        <family val="1"/>
        <charset val="204"/>
      </rPr>
      <t xml:space="preserve">
</t>
    </r>
    <r>
      <rPr>
        <b/>
        <sz val="12"/>
        <rFont val="Times New Roman"/>
        <family val="1"/>
        <charset val="204"/>
      </rPr>
      <t>Устройство кабельного ввода в здание в фундаментном основании от существующего колодца / Устройство кабельного вывода на стену/опору от существующего колодца, производиться по расценкам  5.24÷5.25. Герметизация каналов выполняется по расценке п. 5.4.2</t>
    </r>
  </si>
  <si>
    <r>
      <t>ПИР, СМР, с учётом стоимости кабеля</t>
    </r>
    <r>
      <rPr>
        <b/>
        <sz val="12"/>
        <rFont val="Times New Roman"/>
        <family val="1"/>
        <charset val="204"/>
      </rPr>
      <t xml:space="preserve">( в т.ч арматуры подвеса) </t>
    </r>
    <r>
      <rPr>
        <sz val="12"/>
        <rFont val="Times New Roman"/>
        <family val="1"/>
        <charset val="204"/>
      </rPr>
      <t>и всех материалов для наружных и внутренних работ, в том числе и не ограничиваясь перечисленным:</t>
    </r>
    <r>
      <rPr>
        <strike/>
        <sz val="12"/>
        <rFont val="Times New Roman"/>
        <family val="1"/>
        <charset val="204"/>
      </rPr>
      <t xml:space="preserve"> </t>
    </r>
    <r>
      <rPr>
        <sz val="12"/>
        <rFont val="Times New Roman"/>
        <family val="1"/>
        <charset val="204"/>
      </rPr>
      <t xml:space="preserve">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t>
    </r>
    <r>
      <rPr>
        <strike/>
        <sz val="12"/>
        <rFont val="Times New Roman"/>
        <family val="1"/>
        <charset val="204"/>
      </rPr>
      <t>в</t>
    </r>
    <r>
      <rPr>
        <sz val="12"/>
        <rFont val="Times New Roman"/>
        <family val="1"/>
        <charset val="204"/>
      </rPr>
      <t xml:space="preserve">ывод кабеля на стену; прокладка по стене в трубе с учётом её стоимости (длина трубы определяется проектом); ввод кабеля в здание с пробивкой и заделкой технологических отверстий при необходимости; Проведение  всех измерений ВОК, включая входной контроль кабеля. Протяженность трассы  - длина прокладываемого кабеля до оптического кросса, с учетом нормативных технологических запасов.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 с указанием  на сторонних  опорах: высоту опоры, материал опоры, наличие подпоры и ее материал,  координаты GPS (системы WGS84), владелец: наименование организации и ИНН, маркировка опоры ). </t>
    </r>
  </si>
  <si>
    <r>
      <t>ПИР, СМР, с учётом стоимости кабеля</t>
    </r>
    <r>
      <rPr>
        <b/>
        <sz val="12"/>
        <rFont val="Times New Roman"/>
        <family val="1"/>
        <charset val="204"/>
      </rPr>
      <t xml:space="preserve">( в т.ч арматуры подвеса) </t>
    </r>
    <r>
      <rPr>
        <sz val="12"/>
        <rFont val="Times New Roman"/>
        <family val="1"/>
        <charset val="204"/>
      </rPr>
      <t>и всех материалов для наружных и внутренних работ, в том числе и не ограничиваясь перечисленным:</t>
    </r>
    <r>
      <rPr>
        <strike/>
        <sz val="12"/>
        <rFont val="Times New Roman"/>
        <family val="1"/>
        <charset val="204"/>
      </rPr>
      <t xml:space="preserve"> </t>
    </r>
    <r>
      <rPr>
        <sz val="12"/>
        <rFont val="Times New Roman"/>
        <family val="1"/>
        <charset val="204"/>
      </rPr>
      <t xml:space="preserve">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t>
    </r>
    <r>
      <rPr>
        <strike/>
        <sz val="12"/>
        <rFont val="Times New Roman"/>
        <family val="1"/>
        <charset val="204"/>
      </rPr>
      <t>в</t>
    </r>
    <r>
      <rPr>
        <sz val="12"/>
        <rFont val="Times New Roman"/>
        <family val="1"/>
        <charset val="204"/>
      </rPr>
      <t xml:space="preserve">ывод кабеля на стену; прокладка по стене в трубе с учётом её стоимости (длина трубы определяется проектом); ввод кабеля в здание с пробивкой и заделкой технологических отверстий при необходимости; Проведение  всех измерений ВОК, включая входной контроль кабеля. Протяженность трассы  - длина прокладываемого кабеля до оптического кросса, с учетом нормативных технологических запасов.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 с указанием  на сторонних  опорах: высоту опоры, материал опоры, наличие подпоры и ее материал,  координаты GPS (системы WGS84), владелец: наименование организации и ИНН, маркировка опоры ).  </t>
    </r>
  </si>
  <si>
    <r>
      <t>ВОК ёмкостью  до 8 волокон включительно</t>
    </r>
    <r>
      <rPr>
        <b/>
        <sz val="12"/>
        <rFont val="Times New Roman"/>
        <family val="1"/>
        <charset val="204"/>
      </rPr>
      <t xml:space="preserve"> до 20 кН</t>
    </r>
  </si>
  <si>
    <r>
      <t xml:space="preserve">ВОК ёмкостью более  8 до 16 волокон включительно </t>
    </r>
    <r>
      <rPr>
        <b/>
        <sz val="12"/>
        <rFont val="Times New Roman"/>
        <family val="1"/>
        <charset val="204"/>
      </rPr>
      <t>до 20 кН</t>
    </r>
  </si>
  <si>
    <r>
      <t xml:space="preserve">ВОК ёмкостью  более 16 до 24 волокон включительно </t>
    </r>
    <r>
      <rPr>
        <b/>
        <sz val="12"/>
        <rFont val="Times New Roman"/>
        <family val="1"/>
        <charset val="204"/>
      </rPr>
      <t xml:space="preserve"> до 20 кН</t>
    </r>
  </si>
  <si>
    <r>
      <t xml:space="preserve">ВОК ёмкостью  более 24 до 32 волокон включительно  </t>
    </r>
    <r>
      <rPr>
        <b/>
        <sz val="12"/>
        <rFont val="Times New Roman"/>
        <family val="1"/>
        <charset val="204"/>
      </rPr>
      <t>до 20 кН</t>
    </r>
  </si>
  <si>
    <r>
      <t>ВОК ёмкостью более 32 до 48 волокон включительно</t>
    </r>
    <r>
      <rPr>
        <b/>
        <sz val="12"/>
        <rFont val="Times New Roman"/>
        <family val="1"/>
        <charset val="204"/>
      </rPr>
      <t xml:space="preserve">  до 20 кН</t>
    </r>
  </si>
  <si>
    <r>
      <t>ВОК ёмкостью более 48 до 64  волокон включительно</t>
    </r>
    <r>
      <rPr>
        <b/>
        <sz val="12"/>
        <rFont val="Times New Roman"/>
        <family val="1"/>
        <charset val="204"/>
      </rPr>
      <t xml:space="preserve"> до 20 кН</t>
    </r>
  </si>
  <si>
    <r>
      <t>ВОК ёмкостью более  64  волокон до 96 включительно</t>
    </r>
    <r>
      <rPr>
        <b/>
        <sz val="12"/>
        <rFont val="Times New Roman"/>
        <family val="1"/>
        <charset val="204"/>
      </rPr>
      <t xml:space="preserve"> до 20 кН</t>
    </r>
  </si>
  <si>
    <r>
      <t>ВОК ёмкостью  до 8 волокон включительно</t>
    </r>
    <r>
      <rPr>
        <b/>
        <sz val="12"/>
        <rFont val="Times New Roman"/>
        <family val="1"/>
        <charset val="204"/>
      </rPr>
      <t xml:space="preserve"> до 30 кН</t>
    </r>
  </si>
  <si>
    <r>
      <t xml:space="preserve">ВОК ёмкостью более  8 до 16 волокон включительно </t>
    </r>
    <r>
      <rPr>
        <b/>
        <sz val="12"/>
        <rFont val="Times New Roman"/>
        <family val="1"/>
        <charset val="204"/>
      </rPr>
      <t>до 30 кН</t>
    </r>
  </si>
  <si>
    <r>
      <t xml:space="preserve">ВОК ёмкостью  более 16 до 24 волокон включительно </t>
    </r>
    <r>
      <rPr>
        <b/>
        <sz val="12"/>
        <rFont val="Times New Roman"/>
        <family val="1"/>
        <charset val="204"/>
      </rPr>
      <t xml:space="preserve"> до 30 кН</t>
    </r>
  </si>
  <si>
    <r>
      <t xml:space="preserve">ВОК ёмкостью  более 24 до 32 волокон включительно  </t>
    </r>
    <r>
      <rPr>
        <b/>
        <sz val="12"/>
        <rFont val="Times New Roman"/>
        <family val="1"/>
        <charset val="204"/>
      </rPr>
      <t>до 30 кН</t>
    </r>
  </si>
  <si>
    <r>
      <t>ВОК ёмкостью более 32 до 48 волокон включительно</t>
    </r>
    <r>
      <rPr>
        <b/>
        <sz val="12"/>
        <rFont val="Times New Roman"/>
        <family val="1"/>
        <charset val="204"/>
      </rPr>
      <t xml:space="preserve">  до 30 кН</t>
    </r>
  </si>
  <si>
    <r>
      <t>ВОК ёмкостью более 48 до 64  волокон включительно</t>
    </r>
    <r>
      <rPr>
        <b/>
        <sz val="12"/>
        <rFont val="Times New Roman"/>
        <family val="1"/>
        <charset val="204"/>
      </rPr>
      <t xml:space="preserve"> до 30 кН</t>
    </r>
  </si>
  <si>
    <r>
      <t>ВОК ёмкостью более  64  волокон до 96 включительно</t>
    </r>
    <r>
      <rPr>
        <b/>
        <sz val="12"/>
        <rFont val="Times New Roman"/>
        <family val="1"/>
        <charset val="204"/>
      </rPr>
      <t xml:space="preserve"> до 30 кН</t>
    </r>
  </si>
  <si>
    <r>
      <t xml:space="preserve">ПИР, СМР, Работы по монтажу муфты на волоконно-оптическом кабеле(ях) в независимости от типа кабеля(ей) и муфт, в том числе и не ограничиваясь перечисленным:  подготовительные работы, разделка-зачистка защитных оболочек кабеля и волокон, крепление силовых элементов, термоусадка/фиксация, герметизация, сварка волокон, термоусадка КДЗС, укладка  в кассету(ы), сборка герметизация муфты, закрепление на определенном месте ( </t>
    </r>
    <r>
      <rPr>
        <b/>
        <sz val="12"/>
        <rFont val="Times New Roman"/>
        <family val="1"/>
        <charset val="204"/>
      </rPr>
      <t>с учетом кронштейна</t>
    </r>
    <r>
      <rPr>
        <sz val="12"/>
        <rFont val="Times New Roman"/>
        <family val="1"/>
        <charset val="204"/>
      </rPr>
      <t xml:space="preserve">), включая стоимость основных и расходных материалов, аксессуаров, транспортные и все прочие расходы, монтаж кронштейна ( в т.ч  стоимость). Паспортизация (не ограничиваясь перечисленным: в электронном виде, Excel-формат для рефлектограмм, протоколы, схемы разварки).  </t>
    </r>
    <r>
      <rPr>
        <b/>
        <sz val="12"/>
        <rFont val="Times New Roman"/>
        <family val="1"/>
        <charset val="204"/>
      </rPr>
      <t xml:space="preserve">Организация и проведение оформления  разрешительных документов, согласований  и исполнительной документации. </t>
    </r>
  </si>
  <si>
    <r>
      <t xml:space="preserve">Применяется на существующих кабельных линиях, при монтаже новой муфты, организации врезки, отводов.
Применимо совместно: совместно с 6.8.2 </t>
    </r>
    <r>
      <rPr>
        <b/>
        <sz val="12"/>
        <rFont val="Times New Roman"/>
        <family val="1"/>
        <charset val="204"/>
      </rPr>
      <t xml:space="preserve">
НЕ ПРИМЕНЯТЬ с разделом №3.</t>
    </r>
  </si>
  <si>
    <r>
      <rPr>
        <b/>
        <sz val="12"/>
        <rFont val="Times New Roman"/>
        <family val="1"/>
        <charset val="204"/>
      </rPr>
      <t xml:space="preserve">Перемонтаж/ремонт существующей муфты на </t>
    </r>
    <r>
      <rPr>
        <sz val="12"/>
        <rFont val="Times New Roman"/>
        <family val="1"/>
        <charset val="204"/>
      </rPr>
      <t>волоконно- оптическом кабеле связи</t>
    </r>
  </si>
  <si>
    <r>
      <t>СМР: демонтаж, разделка, удаление загрязнений, инвентаризация существующих сварок,</t>
    </r>
    <r>
      <rPr>
        <strike/>
        <sz val="12"/>
        <rFont val="Times New Roman"/>
        <family val="1"/>
        <charset val="204"/>
      </rPr>
      <t xml:space="preserve"> </t>
    </r>
    <r>
      <rPr>
        <sz val="12"/>
        <rFont val="Times New Roman"/>
        <family val="1"/>
        <charset val="204"/>
      </rPr>
      <t>разварка волокон</t>
    </r>
    <r>
      <rPr>
        <b/>
        <sz val="12"/>
        <rFont val="Times New Roman"/>
        <family val="1"/>
        <charset val="204"/>
      </rPr>
      <t xml:space="preserve"> (до 16 ОВ), </t>
    </r>
    <r>
      <rPr>
        <sz val="12"/>
        <rFont val="Times New Roman"/>
        <family val="1"/>
        <charset val="204"/>
      </rPr>
      <t>реконфигурация схемы разварки, замена корпуса муфты и комплектующих, сборка, герметизация, включая стоимость основных и расходных материалов, транспортные и все прочие расходы. Паспортизация (не ограничиваясь перечисленным: в электронном виде, Excel-формат для рефлектограмм, протоколы, схемы разварки). При разварке свыше 16 ОВ дополнительно применяется расценка</t>
    </r>
    <r>
      <rPr>
        <b/>
        <sz val="12"/>
        <rFont val="Times New Roman"/>
        <family val="1"/>
        <charset val="204"/>
      </rPr>
      <t xml:space="preserve"> 4.6.13</t>
    </r>
  </si>
  <si>
    <r>
      <t xml:space="preserve">Для операторов связи . 
 По согласованию  Заказчика.                     
На основании  проектной документации и ТЗ Заказчика. </t>
    </r>
    <r>
      <rPr>
        <b/>
        <sz val="12"/>
        <rFont val="Times New Roman"/>
        <family val="1"/>
        <charset val="204"/>
      </rPr>
      <t xml:space="preserve">Применимо на существующих линиях. </t>
    </r>
  </si>
  <si>
    <r>
      <t xml:space="preserve">ПИР, СМР, с учетом  стоимости вспомогательных и основных материалов  (включая стоимость шкафа ).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</si>
  <si>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ПИР,СМР. СМР, с учётом стоимости кабеля и материалов для наружных и внутренних работ, в том числе и не ограничиваясь перечисленным: </t>
    </r>
    <r>
      <rPr>
        <b/>
        <sz val="12"/>
        <rFont val="Times New Roman"/>
        <family val="1"/>
        <charset val="204"/>
      </rPr>
      <t>очистка, разборка  покрытий,  разработка/засыпка  траншеи, утилизация мусора</t>
    </r>
    <r>
      <rPr>
        <sz val="12"/>
        <rFont val="Times New Roman"/>
        <family val="1"/>
        <charset val="204"/>
      </rPr>
      <t xml:space="preserve">, прокладка кабеля, </t>
    </r>
    <r>
      <rPr>
        <b/>
        <sz val="12"/>
        <rFont val="Times New Roman"/>
        <family val="1"/>
        <charset val="204"/>
      </rPr>
      <t>опознавательной ленты</t>
    </r>
    <r>
      <rPr>
        <sz val="12"/>
        <rFont val="Times New Roman"/>
        <family val="1"/>
        <charset val="204"/>
      </rPr>
      <t xml:space="preserve">, защита кабеля в опасных местах не требующих применения ГНБ  в соответствии с проектом (места перехода через дороги, пересечение с инженерными сетями, внутри объекта и т.д.); монтаж/перемонтаж  муфт  (включая стоимость муфт, </t>
    </r>
    <r>
      <rPr>
        <b/>
        <sz val="12"/>
        <rFont val="Times New Roman"/>
        <family val="1"/>
        <charset val="204"/>
      </rPr>
      <t>из расчета 1 вновь монтируемая муфта на 0,5 км. трассы включительно</t>
    </r>
    <r>
      <rPr>
        <sz val="12"/>
        <rFont val="Times New Roman"/>
        <family val="1"/>
        <charset val="204"/>
      </rPr>
      <t xml:space="preserve">)  </t>
    </r>
    <r>
      <rPr>
        <b/>
        <sz val="12"/>
        <rFont val="Times New Roman"/>
        <family val="1"/>
        <charset val="204"/>
      </rPr>
      <t>свыше одной муфты на участке от 0 до 0,5 км  трассы включительно , учитывается дополнительно п. 4.10</t>
    </r>
    <r>
      <rPr>
        <sz val="12"/>
        <rFont val="Times New Roman"/>
        <family val="1"/>
        <charset val="204"/>
      </rPr>
      <t xml:space="preserve">  ; установка пикетных столбиков; вывод кабеля на стену, устройство вывода и вывод кабеля на опору,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работы по восстановлению нарушенных покрытий, рекультивации земель,  благоустройству </t>
    </r>
    <r>
      <rPr>
        <b/>
        <sz val="12"/>
        <rFont val="Times New Roman"/>
        <family val="1"/>
        <charset val="204"/>
      </rPr>
      <t>на ширину траншеи</t>
    </r>
    <r>
      <rPr>
        <sz val="12"/>
        <rFont val="Times New Roman"/>
        <family val="1"/>
        <charset val="204"/>
      </rPr>
      <t>. Внутриобъектовые работы: монтаж кабельростов  (протяженностью до 15 м. включительно), кроссов и стоек для  крепления кроссов; оконечивание кабеля с обеих сторон. Проведение  всех измерений , включая входной контроль кабеля.</t>
    </r>
    <r>
      <rPr>
        <b/>
        <sz val="12"/>
        <rFont val="Times New Roman"/>
        <family val="1"/>
        <charset val="204"/>
      </rPr>
      <t xml:space="preserve">  Организация и проведение оформления  Топографо-геодезических работ7,  Охранных  зон линий связи9, Услуги по оформлению собственности10,  Услуги по оформлению прав8 , Земельное дело11 (совместно  с п.п.4.1.2- 4.1.6).   .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Протяженность трассы  - длина прокладываемого кабеля до кросса, с учетом нормативных технологических запасов. </t>
    </r>
    <r>
      <rPr>
        <b/>
        <sz val="12"/>
        <rFont val="Times New Roman"/>
        <family val="1"/>
        <charset val="204"/>
      </rPr>
      <t>Устройство кабельного вывода на стену, производиться по расценке 5.26.</t>
    </r>
  </si>
  <si>
    <r>
      <t xml:space="preserve"> ПИР, СМР, с учётом стоимости кабеля (</t>
    </r>
    <r>
      <rPr>
        <b/>
        <sz val="12"/>
        <rFont val="Times New Roman"/>
        <family val="1"/>
        <charset val="204"/>
      </rPr>
      <t xml:space="preserve"> в т.ч. арматуры подвеса</t>
    </r>
    <r>
      <rPr>
        <sz val="12"/>
        <rFont val="Times New Roman"/>
        <family val="1"/>
        <charset val="204"/>
      </rPr>
      <t xml:space="preserve">) и материалов, не ограничиваясь перечисленным: установка/перемонтаж муфт, (включая стоимость муфт, </t>
    </r>
    <r>
      <rPr>
        <b/>
        <sz val="12"/>
        <rFont val="Times New Roman"/>
        <family val="1"/>
        <charset val="204"/>
      </rPr>
      <t xml:space="preserve">из расчета 1 вновь монтируемая муфта на 0,5 км. трассы включительно </t>
    </r>
    <r>
      <rPr>
        <sz val="12"/>
        <rFont val="Times New Roman"/>
        <family val="1"/>
        <charset val="204"/>
      </rPr>
      <t xml:space="preserve">  </t>
    </r>
    <r>
      <rPr>
        <b/>
        <sz val="12"/>
        <rFont val="Times New Roman"/>
        <family val="1"/>
        <charset val="204"/>
      </rPr>
      <t>свыше одной муфты на участке от 0 до 0,5 км  трассы включительно , учитывается дополнительно п. 4.10</t>
    </r>
    <r>
      <rPr>
        <sz val="12"/>
        <rFont val="Times New Roman"/>
        <family val="1"/>
        <charset val="204"/>
      </rPr>
      <t xml:space="preserve"> ; установка/перемонтаж ЯКГ, (включая стоимость ЯКГ), устройство молниеотвода/заземления опоры связи (включая стоимость молниеотвода/заземления), установка/перемонтаж кабельной площадки, (включая стоимость кабельной площадки),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вывод кабеля на стену; прокладка по стене; ввод кабеля в здание с пробивкой и заделкой технологических отверстий при необходимости. Внутриобъектовые работы: монтаж кабельростов  (протяженностью до 15 м. включительно), кроссов и стоек для их крепления; оконечивание кабеля с обеих сторон. Проведение  всех измерений , включая входной контроль кабеля.</t>
    </r>
    <r>
      <rPr>
        <b/>
        <sz val="12"/>
        <rFont val="Times New Roman"/>
        <family val="1"/>
        <charset val="204"/>
      </rPr>
      <t xml:space="preserve"> Организация и проведение оформления разрешительных документов, согласований  и исполнительной документации  ( с указанием  на сторонних  опорах: высоту опоры, материал опоры, наличие подпоры и ее материал,  координаты GPS (системы WGS84), владелец: наименование организации и ИНН, маркировка опоры ).  </t>
    </r>
    <r>
      <rPr>
        <sz val="12"/>
        <rFont val="Times New Roman"/>
        <family val="1"/>
        <charset val="204"/>
      </rPr>
      <t>Протяженность трассы  - длина прокладываемого кабеля до кросса, с учетом нормативных технологических запасов.</t>
    </r>
  </si>
  <si>
    <r>
      <rPr>
        <b/>
        <sz val="12"/>
        <rFont val="Times New Roman"/>
        <family val="1"/>
        <charset val="204"/>
      </rPr>
      <t xml:space="preserve">Расшивка/ разделка </t>
    </r>
    <r>
      <rPr>
        <sz val="12"/>
        <rFont val="Times New Roman"/>
        <family val="1"/>
        <charset val="204"/>
      </rPr>
      <t xml:space="preserve"> кабеля с медными жилами на кроссе/боксе/КРТ/ЯКГ/плинте.</t>
    </r>
  </si>
  <si>
    <r>
      <t xml:space="preserve">ПИР, СМР   включая стоимость материалов.  </t>
    </r>
    <r>
      <rPr>
        <b/>
        <sz val="12"/>
        <rFont val="Times New Roman"/>
        <family val="1"/>
        <charset val="204"/>
      </rPr>
      <t xml:space="preserve">Очистка, разборка покрытий, </t>
    </r>
    <r>
      <rPr>
        <sz val="12"/>
        <rFont val="Times New Roman"/>
        <family val="1"/>
        <charset val="204"/>
      </rPr>
      <t xml:space="preserve">разработки траншеи, котлованов  разработки траншеи мех/руч. способами, , засыпки(грунтом/песком),  выравнивание и уплотнение грунта, вывоза грунта. </t>
    </r>
    <r>
      <rPr>
        <b/>
        <sz val="12"/>
        <rFont val="Times New Roman"/>
        <family val="1"/>
        <charset val="204"/>
      </rPr>
      <t>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с нанесением на городской планшет исполнительной сьёмки),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8</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xml:space="preserve"> (совместно  с п.п.4.1.2-4.1.6). Организация и проведение оформления разрешительных документов, согласований , исполнительной документации. </t>
    </r>
    <r>
      <rPr>
        <sz val="12"/>
        <rFont val="Times New Roman"/>
        <family val="1"/>
        <charset val="204"/>
      </rPr>
      <t>Работы по восстановлению газонных покрытий, тротуаров, брусчатки, проезжей части, производятся отдельно по расценкам 5.15-5.18.</t>
    </r>
    <r>
      <rPr>
        <sz val="22"/>
        <rFont val="Times New Roman"/>
        <family val="1"/>
        <charset val="204"/>
      </rPr>
      <t xml:space="preserve"> </t>
    </r>
  </si>
  <si>
    <r>
      <t xml:space="preserve">ПИР, СМР включая стоимость материалов. </t>
    </r>
    <r>
      <rPr>
        <b/>
        <sz val="12"/>
        <rFont val="Times New Roman"/>
        <family val="1"/>
        <charset val="204"/>
      </rPr>
      <t>Очистка, разборка покртыий</t>
    </r>
    <r>
      <rPr>
        <sz val="12"/>
        <rFont val="Times New Roman"/>
        <family val="1"/>
        <charset val="204"/>
      </rPr>
      <t xml:space="preserve">,разработки траншеи, котлованов  мех/руч. способами, засыпки(грунтом/песком),  выравнивание и уплотнение грунта, вывоза грунта.  </t>
    </r>
    <r>
      <rPr>
        <b/>
        <sz val="12"/>
        <rFont val="Times New Roman"/>
        <family val="1"/>
        <charset val="204"/>
      </rPr>
      <t>Организация и проведение оформления  Топографо-геодезических работ</t>
    </r>
    <r>
      <rPr>
        <b/>
        <vertAlign val="superscript"/>
        <sz val="12"/>
        <rFont val="Times New Roman"/>
        <family val="1"/>
        <charset val="204"/>
      </rPr>
      <t xml:space="preserve">7 </t>
    </r>
    <r>
      <rPr>
        <b/>
        <sz val="12"/>
        <rFont val="Times New Roman"/>
        <family val="1"/>
        <charset val="204"/>
      </rPr>
      <t xml:space="preserve"> (с нанесением на городской планшет исполнительной сьёмки),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8</t>
    </r>
    <r>
      <rPr>
        <b/>
        <sz val="12"/>
        <rFont val="Times New Roman"/>
        <family val="1"/>
        <charset val="204"/>
      </rPr>
      <t xml:space="preserve"> , Земельное дело</t>
    </r>
    <r>
      <rPr>
        <b/>
        <vertAlign val="superscript"/>
        <sz val="12"/>
        <rFont val="Times New Roman"/>
        <family val="1"/>
        <charset val="204"/>
      </rPr>
      <t xml:space="preserve">11 </t>
    </r>
    <r>
      <rPr>
        <b/>
        <sz val="12"/>
        <rFont val="Times New Roman"/>
        <family val="1"/>
        <charset val="204"/>
      </rPr>
      <t>(совместно  с п.п.4.1.2-4.1.6).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Работы по восстановлению газонных покрытий, тротуаров, брусчатки, проезжей части, производятся отдельно по расценкам 5.15-5.18.</t>
    </r>
  </si>
  <si>
    <r>
      <t xml:space="preserve"> ПИР, СМР, включая стоимость материалов.</t>
    </r>
    <r>
      <rPr>
        <b/>
        <sz val="12"/>
        <rFont val="Times New Roman"/>
        <family val="1"/>
        <charset val="204"/>
      </rPr>
      <t xml:space="preserve"> Очистка, разборка покрытий, разработки траншеи, котлованов  разработки траншеи мех/руч. способами, , засыпки(грунтом/песком),  выравнивание и уплотнение грунта, вывоза грунта. Организация и проведение оформления  Топографо-геодезических работ7( с нанесением на городской планшет исполнительной сьёмки), Услуги по оформлению собственности10,  Услуги по оформлению прав8 , Земельное дело11 (совместно  с п.п.4.1.2-4.1.6). Организация и проведение оформления разрешительных документов, согласований , исполнительной документации. Работы по восстановлению газонных покрытий, тротуаров, брусчатки, проезжей части, производятся отдельно по расценкам 5.15-5.18. </t>
    </r>
  </si>
  <si>
    <r>
      <t>ПИР, СМР, включая стоимость материалов.</t>
    </r>
    <r>
      <rPr>
        <b/>
        <sz val="12"/>
        <rFont val="Times New Roman"/>
        <family val="1"/>
        <charset val="204"/>
      </rPr>
      <t xml:space="preserve"> Очистка, разборка покртыий,</t>
    </r>
    <r>
      <rPr>
        <sz val="12"/>
        <rFont val="Times New Roman"/>
        <family val="1"/>
        <charset val="204"/>
      </rPr>
      <t xml:space="preserve">разработки траншеи, засыпки(грунтом/песком),  выравнивание и уплотнение грунта, вывоза грунта. </t>
    </r>
    <r>
      <rPr>
        <b/>
        <sz val="12"/>
        <rFont val="Times New Roman"/>
        <family val="1"/>
        <charset val="204"/>
      </rPr>
      <t>Организация и проведение оформления  Топографо-геодезических работ</t>
    </r>
    <r>
      <rPr>
        <b/>
        <vertAlign val="superscript"/>
        <sz val="12"/>
        <rFont val="Times New Roman"/>
        <family val="1"/>
        <charset val="204"/>
      </rPr>
      <t xml:space="preserve">7 </t>
    </r>
    <r>
      <rPr>
        <b/>
        <sz val="12"/>
        <rFont val="Times New Roman"/>
        <family val="1"/>
        <charset val="204"/>
      </rPr>
      <t>(с нанесением на городской планшет исполнительной сьёмки),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8</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xml:space="preserve"> (совместно  с п.п.4.1.2-4.1.6).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Без учёта стоимости монтажа/перебивки колодцев. Работы по восстановлению газонных покрытий, тротуаров, брусчатки, проезжей части, производятся отдельно по расценкам 5.15-5.18.</t>
    </r>
  </si>
  <si>
    <r>
      <t>Прокладка полиэтиленовой трубы в кабельной канализации</t>
    </r>
    <r>
      <rPr>
        <b/>
        <sz val="12"/>
        <rFont val="Times New Roman"/>
        <family val="1"/>
        <charset val="204"/>
      </rPr>
      <t xml:space="preserve"> (по дополнительному согласованию с Заказчиком)</t>
    </r>
  </si>
  <si>
    <r>
      <t xml:space="preserve">Выполнение переходов методом горизонтального направленного бурения (ГНБ) с </t>
    </r>
    <r>
      <rPr>
        <b/>
        <sz val="12"/>
        <rFont val="Times New Roman"/>
        <family val="1"/>
        <charset val="204"/>
      </rPr>
      <t>прокладкой  2-х п/э  труб</t>
    </r>
  </si>
  <si>
    <r>
      <t xml:space="preserve">Выполнение переходов методом горизонтального направленного бурения (ГНБ) / горизонтально направленного прокола (ГНП) </t>
    </r>
    <r>
      <rPr>
        <b/>
        <sz val="12"/>
        <rFont val="Times New Roman"/>
        <family val="1"/>
        <charset val="204"/>
      </rPr>
      <t xml:space="preserve">с прокладкой 1-й  п/э  трубы </t>
    </r>
  </si>
  <si>
    <r>
      <t xml:space="preserve">п/э  труба диаметром </t>
    </r>
    <r>
      <rPr>
        <b/>
        <sz val="12"/>
        <rFont val="Times New Roman"/>
        <family val="1"/>
        <charset val="204"/>
      </rPr>
      <t xml:space="preserve"> не менее 63 мм  </t>
    </r>
    <r>
      <rPr>
        <sz val="12"/>
        <rFont val="Times New Roman"/>
        <family val="1"/>
        <charset val="204"/>
      </rPr>
      <t>методом горизонтального направленного бурения  (ГНБ) группа грунтов 1-3</t>
    </r>
  </si>
  <si>
    <r>
      <t xml:space="preserve">п/э  труба диаметром </t>
    </r>
    <r>
      <rPr>
        <b/>
        <sz val="12"/>
        <rFont val="Times New Roman"/>
        <family val="1"/>
        <charset val="204"/>
      </rPr>
      <t>не менее  63 мм</t>
    </r>
    <r>
      <rPr>
        <sz val="12"/>
        <rFont val="Times New Roman"/>
        <family val="1"/>
        <charset val="204"/>
      </rPr>
      <t xml:space="preserve">  методом горизонтального направленного бурения (ГНБ) группа грунтов  4-6</t>
    </r>
  </si>
  <si>
    <r>
      <t xml:space="preserve">п/э  труба диаметром </t>
    </r>
    <r>
      <rPr>
        <b/>
        <sz val="12"/>
        <rFont val="Times New Roman"/>
        <family val="1"/>
        <charset val="204"/>
      </rPr>
      <t xml:space="preserve"> не менее 110  мм</t>
    </r>
    <r>
      <rPr>
        <sz val="12"/>
        <rFont val="Times New Roman"/>
        <family val="1"/>
        <charset val="204"/>
      </rPr>
      <t xml:space="preserve">  методом горизонтального направленного бурения  (ГНБ) группа грунтов 1-3</t>
    </r>
  </si>
  <si>
    <r>
      <t>п/э  труба диаметром н</t>
    </r>
    <r>
      <rPr>
        <b/>
        <sz val="12"/>
        <rFont val="Times New Roman"/>
        <family val="1"/>
        <charset val="204"/>
      </rPr>
      <t xml:space="preserve">е менее 110 мм  </t>
    </r>
    <r>
      <rPr>
        <sz val="12"/>
        <rFont val="Times New Roman"/>
        <family val="1"/>
        <charset val="204"/>
      </rPr>
      <t>методом горизонтального направленного бурения (ГНБ) группа грунтов  4-6</t>
    </r>
  </si>
  <si>
    <r>
      <t xml:space="preserve">п/э  труба диаметром не менее  63 мм    методом горизонтально направленного прокола </t>
    </r>
    <r>
      <rPr>
        <b/>
        <sz val="12"/>
        <rFont val="Times New Roman"/>
        <family val="1"/>
        <charset val="204"/>
      </rPr>
      <t xml:space="preserve">(ГНП) </t>
    </r>
  </si>
  <si>
    <r>
      <t xml:space="preserve">п/э  труба диаметром 110 мм    методом горизонтально направленного прокола </t>
    </r>
    <r>
      <rPr>
        <b/>
        <sz val="12"/>
        <rFont val="Times New Roman"/>
        <family val="1"/>
        <charset val="204"/>
      </rPr>
      <t xml:space="preserve">(ГНП) </t>
    </r>
  </si>
  <si>
    <r>
      <t>ПИР, СМР, включая: стоимость колодца ж/б  ККС-1, люка, ж/б опорных колец</t>
    </r>
    <r>
      <rPr>
        <b/>
        <sz val="12"/>
        <rFont val="Times New Roman"/>
        <family val="1"/>
        <charset val="204"/>
      </rPr>
      <t xml:space="preserve">. Очистка, разборка покрытий , </t>
    </r>
    <r>
      <rPr>
        <sz val="12"/>
        <rFont val="Times New Roman"/>
        <family val="1"/>
        <charset val="204"/>
      </rPr>
      <t xml:space="preserve">разработка грунта </t>
    </r>
    <r>
      <rPr>
        <b/>
        <sz val="12"/>
        <rFont val="Times New Roman"/>
        <family val="1"/>
        <charset val="204"/>
      </rPr>
      <t xml:space="preserve">мех./руч. способом, </t>
    </r>
    <r>
      <rPr>
        <sz val="12"/>
        <rFont val="Times New Roman"/>
        <family val="1"/>
        <charset val="204"/>
      </rPr>
      <t xml:space="preserve">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на ширину котлована ;. Оформление разрешительных документов и исполнительной документации.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</si>
  <si>
    <r>
      <t>ПИР, СМР, включая: стоимость колодца ж/б  ККС-2, люка, ж/б опорных колец. Очистка, разборка покрытий, разработка грунта мех./руч. способом,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на ширину котлована.</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 </t>
    </r>
  </si>
  <si>
    <r>
      <t xml:space="preserve">ПИР, СМР, включая: стоимость колодца ж/б ККС-3, люка, ж/б опорных колец. Очистка, разборка покрытий, разработка грунта мех./руч. способом,,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на ширину котлована.  </t>
    </r>
    <r>
      <rPr>
        <b/>
        <sz val="12"/>
        <rFont val="Times New Roman"/>
        <family val="1"/>
        <charset val="204"/>
      </rPr>
      <t xml:space="preserve">Организация и проведение оформления разрешительных документов, согласований, исполнительной документации. </t>
    </r>
  </si>
  <si>
    <r>
      <t xml:space="preserve">ПИР, СМР, включая: стоимость колодца ж/б  ККС-4, люка, ж/б опорных колец. Очистка, разборка покрытий,  разработка грунта мех./руч. способом,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на ширину котлована.  </t>
    </r>
    <r>
      <rPr>
        <b/>
        <sz val="12"/>
        <rFont val="Times New Roman"/>
        <family val="1"/>
        <charset val="204"/>
      </rPr>
      <t xml:space="preserve">Организация и проведение оформления разрешительных документов, согласований, исполнительной документации. </t>
    </r>
  </si>
  <si>
    <r>
      <t xml:space="preserve">ПИР, СМР, включая: стоимость колодца ж/б  ККС-5, люка, ж/б опорных колец. Очистка, разборка покрытий ,разработка грунта мех./руч. способом,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на ширину котлована.  </t>
    </r>
    <r>
      <rPr>
        <b/>
        <sz val="12"/>
        <rFont val="Times New Roman"/>
        <family val="1"/>
        <charset val="204"/>
      </rPr>
      <t xml:space="preserve">Организация и проведение оформления разрешительных документов, согласований, исполнительной документации. </t>
    </r>
  </si>
  <si>
    <r>
      <t xml:space="preserve">ПИР, СМР, включая: </t>
    </r>
    <r>
      <rPr>
        <b/>
        <sz val="12"/>
        <rFont val="Times New Roman"/>
        <family val="1"/>
        <charset val="204"/>
      </rPr>
      <t>Очистка, разборка покртыий,</t>
    </r>
    <r>
      <rPr>
        <sz val="12"/>
        <rFont val="Times New Roman"/>
        <family val="1"/>
        <charset val="204"/>
      </rPr>
      <t>демонтаж ранее установленного колодца и его утилизация; стоимость нового колодца, люка, ж/б опорных колец, разработка грунта мех./руч. способом,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на ширину котлована.</t>
    </r>
    <r>
      <rPr>
        <b/>
        <strike/>
        <sz val="12"/>
        <rFont val="Times New Roman"/>
        <family val="1"/>
        <charset val="204"/>
      </rPr>
      <t xml:space="preserve"> </t>
    </r>
    <r>
      <rPr>
        <b/>
        <sz val="12"/>
        <rFont val="Times New Roman"/>
        <family val="1"/>
        <charset val="204"/>
      </rPr>
      <t xml:space="preserve">Организация и проведение оформления разрешительных документов, согласований, исполнительной документации. </t>
    </r>
  </si>
  <si>
    <r>
      <t xml:space="preserve">ПИР, СМР, включая: очистка, разборка покрытий  разработка грунта мех./руч. способом,, гидроизоляция; засыпка (грунтом/песком), выравнивание и уплотнение грунта, вывоз грунта; стоимость колодца ККТМ-1  и других необходимых материалов, включая транспортные издержки; восстановление зелёных зон, проезжей части и пешеходных дорожек </t>
    </r>
    <r>
      <rPr>
        <b/>
        <sz val="12"/>
        <rFont val="Times New Roman"/>
        <family val="1"/>
        <charset val="204"/>
      </rPr>
      <t>на ширину  котлована.</t>
    </r>
    <r>
      <rPr>
        <sz val="12"/>
        <rFont val="Times New Roman"/>
        <family val="1"/>
        <charset val="204"/>
      </rPr>
      <t xml:space="preserve"> </t>
    </r>
    <r>
      <rPr>
        <b/>
        <sz val="12"/>
        <rFont val="Times New Roman"/>
        <family val="1"/>
        <charset val="204"/>
      </rPr>
      <t xml:space="preserve">Организация и проведение оформления разрешительных документов, согласований, исполнительной документации. </t>
    </r>
  </si>
  <si>
    <r>
      <t>ПИР, СМР, включая: очистка, разборка покрытий  разработка грунта мех./руч. способом, гидроизоляция; засыпка (грунтом/песком), выравнивание и уплотнение грунта, вывоз грунта; стоимость КОТ-1/КОТ-2, плиты пригрузочной  и других необходимых материалов, включая транспортные издержки.</t>
    </r>
    <r>
      <rPr>
        <b/>
        <sz val="12"/>
        <rFont val="Times New Roman"/>
        <family val="1"/>
        <charset val="204"/>
      </rPr>
      <t xml:space="preserve"> Организация и проведение оформления разрешительных документов, согласований, исполнительной документации.</t>
    </r>
    <r>
      <rPr>
        <sz val="12"/>
        <rFont val="Times New Roman"/>
        <family val="1"/>
        <charset val="204"/>
      </rPr>
      <t xml:space="preserve"> </t>
    </r>
  </si>
  <si>
    <r>
      <t xml:space="preserve">ПИР, СМР, прочие затраты, не ограничиваясь перечисленным: получение всех разрешений и согласований, в т.ч., но не ограничиваясь: ордер ОАТИ на производство работ, проект реорганизации дорожного движения на время строительства. Подъём горловины колодца, монтаж опорного кольца.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</si>
  <si>
    <r>
      <t xml:space="preserve">Работы с привлечением специальных подъёмных устройств, манипулятора на базе грузового а/м. Монтаж/демонтаж запорного устройства по завершении СМР в ТК.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</si>
  <si>
    <r>
      <t xml:space="preserve">ПИР, СМР, включая и не ограничиваясь: стоимость опоры, приставок, подпор, укосин, вспомогательных материалов, доставки и развозки по трассе монтажа; работа бурильно-крановой машины по установке опор длиной до 11,5 метров, работ по переподвесу существующих кабельных линий на новую. </t>
    </r>
    <r>
      <rPr>
        <b/>
        <sz val="12"/>
        <rFont val="Times New Roman"/>
        <family val="1"/>
        <charset val="204"/>
      </rPr>
      <t>Организация и проведение оформления разрешительных документов, согласований , исполнительной документации в соответствии требований Заказчика.</t>
    </r>
    <r>
      <rPr>
        <sz val="12"/>
        <rFont val="Times New Roman"/>
        <family val="1"/>
        <charset val="204"/>
      </rPr>
      <t xml:space="preserve">  </t>
    </r>
    <r>
      <rPr>
        <b/>
        <sz val="12"/>
        <rFont val="Times New Roman"/>
        <family val="1"/>
        <charset val="204"/>
      </rPr>
      <t>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Услуги по оформлению собственности</t>
    </r>
    <r>
      <rPr>
        <b/>
        <vertAlign val="superscript"/>
        <sz val="12"/>
        <rFont val="Times New Roman"/>
        <family val="1"/>
        <charset val="204"/>
      </rPr>
      <t>10,</t>
    </r>
    <r>
      <rPr>
        <b/>
        <sz val="12"/>
        <rFont val="Times New Roman"/>
        <family val="1"/>
        <charset val="204"/>
      </rPr>
      <t xml:space="preserve">  Услуги по оформлению прав</t>
    </r>
    <r>
      <rPr>
        <b/>
        <vertAlign val="superscript"/>
        <sz val="12"/>
        <rFont val="Times New Roman"/>
        <family val="1"/>
        <charset val="204"/>
      </rPr>
      <t>8</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xml:space="preserve"> (совместно  с п.п.4.1.2-4.1.6).  </t>
    </r>
    <r>
      <rPr>
        <sz val="12"/>
        <rFont val="Times New Roman"/>
        <family val="1"/>
        <charset val="204"/>
      </rPr>
      <t>Выполнение топографо-геодезических работ при предъявлении требования от Заказчика.</t>
    </r>
  </si>
  <si>
    <r>
      <t xml:space="preserve">одинарная  деревянная  опора, пропитанная антисептиком  </t>
    </r>
    <r>
      <rPr>
        <b/>
        <sz val="12"/>
        <rFont val="Times New Roman"/>
        <family val="1"/>
        <charset val="204"/>
      </rPr>
      <t xml:space="preserve">  с  двумя </t>
    </r>
    <r>
      <rPr>
        <sz val="12"/>
        <rFont val="Times New Roman"/>
        <family val="1"/>
        <charset val="204"/>
      </rPr>
      <t>подпорами</t>
    </r>
  </si>
  <si>
    <r>
      <t>одинарная  деревянная  опора, пропитанная антисептиком    с  двумя подпорами  и приставка жб/</t>
    </r>
    <r>
      <rPr>
        <b/>
        <sz val="12"/>
        <rFont val="Times New Roman"/>
        <family val="1"/>
        <charset val="204"/>
      </rPr>
      <t>либо  тремя подпорами</t>
    </r>
  </si>
  <si>
    <r>
      <rPr>
        <sz val="12"/>
        <rFont val="Times New Roman"/>
        <family val="1"/>
        <charset val="204"/>
      </rPr>
      <t>Cтальная опора</t>
    </r>
    <r>
      <rPr>
        <b/>
        <sz val="12"/>
        <rFont val="Times New Roman"/>
        <family val="1"/>
        <charset val="204"/>
      </rPr>
      <t xml:space="preserve"> ( упрощённая опора, тип металлическая трубостойка)</t>
    </r>
  </si>
  <si>
    <r>
      <t>ПИР, СМР, включая стоимость материалов ( полиэтиленовые трубы диаметром не менее 63 мм, комплектующие), организацию вывода из кабельного колодца, герметизация, восстановление асфальтобетонных покрытий проезжей части, тротуаров и работ по благоустройству на ширину траншеи</t>
    </r>
    <r>
      <rPr>
        <b/>
        <sz val="12"/>
        <rFont val="Times New Roman"/>
        <family val="1"/>
        <charset val="204"/>
      </rPr>
      <t>.</t>
    </r>
    <r>
      <rPr>
        <sz val="12"/>
        <rFont val="Times New Roman"/>
        <family val="1"/>
        <charset val="204"/>
      </rPr>
      <t xml:space="preserve"> </t>
    </r>
    <r>
      <rPr>
        <b/>
        <sz val="12"/>
        <rFont val="Times New Roman"/>
        <family val="1"/>
        <charset val="204"/>
      </rPr>
      <t>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xml:space="preserve"> ( с нанесением на городской планшет исполнительной сьёмки), Земельное дело</t>
    </r>
    <r>
      <rPr>
        <b/>
        <vertAlign val="superscript"/>
        <sz val="12"/>
        <rFont val="Times New Roman"/>
        <family val="1"/>
        <charset val="204"/>
      </rPr>
      <t>11</t>
    </r>
    <r>
      <rPr>
        <b/>
        <sz val="12"/>
        <rFont val="Times New Roman"/>
        <family val="1"/>
        <charset val="204"/>
      </rPr>
      <t xml:space="preserve"> (совместно  с п.п.4.1.2-4.1.6).</t>
    </r>
  </si>
  <si>
    <r>
      <t>ПИР, СМР, обследование конструкций, не ограничиваясь перечисленным (включая стоимость материалов, конструкций, трубостойки/мачты</t>
    </r>
    <r>
      <rPr>
        <b/>
        <sz val="12"/>
        <rFont val="Times New Roman"/>
        <family val="1"/>
        <charset val="204"/>
      </rPr>
      <t xml:space="preserve"> (тип, контруктив определяется на основании   ТЗ, ПД)</t>
    </r>
    <r>
      <rPr>
        <sz val="12"/>
        <rFont val="Times New Roman"/>
        <family val="1"/>
        <charset val="204"/>
      </rPr>
      <t xml:space="preserve">: разборка покрытия кровли, крепление трубостойки, оттяжек (при необходимости) к существующим конструкциям здания, антикоррозионная обработка конструкций, гидроизоляция кровли, восстановление покрытия кровли. </t>
    </r>
    <r>
      <rPr>
        <b/>
        <sz val="12"/>
        <rFont val="Times New Roman"/>
        <family val="1"/>
        <charset val="204"/>
      </rPr>
      <t xml:space="preserve">Организация и проведение оформления разрешительных документов, согласований, исполнительной документации.   </t>
    </r>
  </si>
  <si>
    <r>
      <t xml:space="preserve">ПИР, СМР (включая стоимость материалов, сопутствующих работ, изготовление, доставку , монтаж и  установку ограждения контейнера, в т.ч. входная группа ( секция рабица в раме/ профлист, колючая проволока, столбы, скобяные изделия </t>
    </r>
    <r>
      <rPr>
        <b/>
        <sz val="12"/>
        <rFont val="Times New Roman"/>
        <family val="1"/>
        <charset val="204"/>
      </rPr>
      <t>(тип, конструктив  определяется на оснвоснвоании  ТЗ, ПД)</t>
    </r>
    <r>
      <rPr>
        <sz val="12"/>
        <rFont val="Times New Roman"/>
        <family val="1"/>
        <charset val="204"/>
      </rPr>
      <t>). Оформление исполнительной документации.</t>
    </r>
  </si>
  <si>
    <r>
      <t xml:space="preserve">ПИР, СМР, Прочие затраты (в том числе стоимость кабеля), включая строительство горизонтальных кабельных каналов/труб между подъездами, установку ШАН/КРТ  патч-панелей/плинтов, с учетом стоимости всех материалов, в том числе ШАН/КРТ и патч-панелей/плинтов, прочие.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</si>
  <si>
    <r>
      <t xml:space="preserve">ПИР, СМР, включая стоимость материалов (трубы, гофры), крепежа, сопутствующих работ, пробивки отверстий в стенах и перекрытиях, герметизация стоп-огонь.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</si>
  <si>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включая стоимость материалов короба, крепежа, сопутствующих работ, пробивки отверстий в стенах и перекрытиях, герметизация стоп-огонь.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</si>
  <si>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Получение акта разграничения балансовой принадлежности и эксплуатационной ответственности сторон.
Позиция предусматривает:
- оформление (по форме электроснабжающей организации или Заказчика) акта разграничения балансовой принадлежности и эксплуатационной ответственности сторон;
 - оплата за подготовку и выдачу акта разграничения балансовой принадлежности и эксплуатационной ответственности сторон сетевой организации;
- предоставление акта Заказчику. </t>
    </r>
    <r>
      <rPr>
        <b/>
        <sz val="12"/>
        <rFont val="Times New Roman"/>
        <family val="1"/>
        <charset val="204"/>
      </rPr>
      <t xml:space="preserve">Компенсация  позиций  применяется по их оплате на основании подтверждающих документов (счетов, </t>
    </r>
    <r>
      <rPr>
        <sz val="12"/>
        <rFont val="Times New Roman"/>
        <family val="1"/>
        <charset val="204"/>
      </rPr>
      <t>(платежных поручений)</t>
    </r>
    <r>
      <rPr>
        <b/>
        <sz val="12"/>
        <rFont val="Times New Roman"/>
        <family val="1"/>
        <charset val="204"/>
      </rPr>
      <t xml:space="preserve">,договоров)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
</t>
    </r>
  </si>
  <si>
    <r>
      <t xml:space="preserve">Получение ТУ на электроснабжение. Позиция предусматривает обследование площадки под монтаж и определение возможности технологического присоединения, точки подключения, получение ТУ у Арендодателя и передачу его Заказчику для подписания, подписание ТУ  у Арендодателя (в срок до  5 дней), включая оплату услуг по получению  ТУ. </t>
    </r>
    <r>
      <rPr>
        <b/>
        <sz val="12"/>
        <rFont val="Times New Roman"/>
        <family val="1"/>
        <charset val="204"/>
      </rPr>
      <t xml:space="preserve"> Компенсация  позиций  применяется по их оплате на основании подтверждающих документов (счетов,</t>
    </r>
    <r>
      <rPr>
        <sz val="12"/>
        <rFont val="Times New Roman"/>
        <family val="1"/>
        <charset val="204"/>
      </rPr>
      <t xml:space="preserve"> (платежных поручений), </t>
    </r>
    <r>
      <rPr>
        <b/>
        <sz val="12"/>
        <rFont val="Times New Roman"/>
        <family val="1"/>
        <charset val="204"/>
      </rPr>
      <t xml:space="preserve">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 Выполнение работ   согласно  Постановления Правительства Российской Федерации от 27 декабря 2004 г. N 861 ( Правила технологического присоединения энергопринимающих устройств потребителей электрической энергии, объектов по производству электрической энергии, а также объектов электросетевого хозяйства, принадлежащих сетевым организациям и иным лицам, к электрическим сетям).   </t>
    </r>
  </si>
  <si>
    <r>
      <t xml:space="preserve">Проведение приемо-сдаточных испытаний электроустановок объекта сети радиодоступа с оформлением технического отчета установленной формы. Позиция предусматривает организацию приемо-сдаточных испытаний, проведение всех необходимых измерений, оформление протоколов измерений для подготовки и передачи Заказчику отчета установленной органами Ростехнадзора формы.
Цена указывается за отчет установленной формы, включает затраты на организацию и проведение измерений, оформление комплекта необходимых документов.  </t>
    </r>
    <r>
      <rPr>
        <b/>
        <sz val="12"/>
        <rFont val="Times New Roman"/>
        <family val="1"/>
        <charset val="204"/>
      </rPr>
      <t>Компенсация  позиций  применяется по их оплате на основании подтверждающих документов (счетов,(платежных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r>
  </si>
  <si>
    <r>
      <t>Применяется дополнительно к расценке 7.18. Включает: ПИР, СМР, включая строительство контура заземления, организация  ГШЗ и ее соединение с контуром заземления, с учетом материалов. Проведение измерения сопротивления заземляющего устройства.</t>
    </r>
    <r>
      <rPr>
        <b/>
        <sz val="12"/>
        <rFont val="Times New Roman"/>
        <family val="1"/>
        <charset val="204"/>
      </rPr>
      <t xml:space="preserve"> Тип, конструктив  определяется на основании ТЗ, ПД.</t>
    </r>
  </si>
  <si>
    <r>
      <t xml:space="preserve">ПИР, 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засыпки(грунтом/песком),  выравнивание и уплотнение грунта; Устройство переходов подземных методом ГНБ, рекультивации земель.  Организации работ  по устройству  защитных кожухов, футляров   рассматривается  в отдельном порядке.  </t>
    </r>
    <r>
      <rPr>
        <b/>
        <sz val="12"/>
        <rFont val="Times New Roman"/>
        <family val="1"/>
        <charset val="204"/>
      </rPr>
      <t xml:space="preserve">Организация и проведение оформления  Топографо-геодезических работ7 (с нанесением на городской планшет исполнительной сьёмки), Услуги по оформлению собственности10,  Услуги по оформлению прав8 , Земельное дело11 (совместно  с п.п.4.1.2-4.1.6). Организация и проведение оформления разрешительных документов, согласований , исполнительной документации. </t>
    </r>
  </si>
  <si>
    <r>
      <t xml:space="preserve">ПИР, 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засыпки(грунтом/песком),  выравнивание и уплотнение грунта; Устройство переходов подземных методом ГНБ.  Организации работ  по устройству  защитных кожухов, футляров   рассматривается  в отдельном порядке. </t>
    </r>
    <r>
      <rPr>
        <b/>
        <sz val="12"/>
        <rFont val="Times New Roman"/>
        <family val="1"/>
        <charset val="204"/>
      </rPr>
      <t xml:space="preserve">Организация и проведение оформления  Топографо-геодезических работ7, Услуги по оформлению собственности10,  Услуги по оформлению прав8 , Земельное дело11 (совместно  с п.п.4.1.2-4.1.6). Организация и проведение оформления разрешительных документов, согласований , исполнительной документации. </t>
    </r>
  </si>
  <si>
    <r>
      <t xml:space="preserve">ПИР, 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Устройство переходов подземных методом ГНБ / ГНП, рекультивации земель.  </t>
    </r>
    <r>
      <rPr>
        <b/>
        <sz val="12"/>
        <rFont val="Times New Roman"/>
        <family val="1"/>
        <charset val="204"/>
      </rPr>
      <t xml:space="preserve"> Организации работ  по устройству  защитных кожухов, футляров   рассматривается  в отдельном порядке.Организация и проведение оформления  Топографо-геодезических работ7 (с нанесением на городской планшет исполнительной сьёмки),   Услуги по оформлению собственности10,  Услуги по оформлению прав8 , Земельное дело11 (совместно  с п.п.4.1.2-4.1.6). Организация и проведение оформления разрешительных документов, согласований , исполнительной документации. </t>
    </r>
  </si>
  <si>
    <t>Данная форма приводится в обязательном порядке Участниками в формате "Excel" при предоставлении ценового предложения без изменения и без добавления какой-либо информации.
Ценовое предложение в ячейке, выделенной желтым цветом (коэффициент снижения), определяется в ходе онлайн-тендера с единой ценой. К работам применяется 100% скидки, к материалам 10%.</t>
  </si>
  <si>
    <t>НМЦ_ B2B г. Москва _ ЕБПР_2024/2026</t>
  </si>
  <si>
    <t>СТОИМОСТЬ ЕДИНИЧНЫХ РАСЦЕНОК НА ВИДЫ РАБОТ (СПЕЦИФИКАЦИЯ РАБОТ)
B2B г. Москва _ ЕБПР_2024/2026</t>
  </si>
  <si>
    <t xml:space="preserve"> случае, если протяженность трассы кабельной линии менее 500 м, стоимость приравнивается к удельной стоимости = 500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НЕ ПРИМЕНЯТЬ  отдельно для внутриобъектовой прокладки.
Отдельная прокладка внутриобъектового ВОК производиться по расценкам 6.8.2.                                               В рамках проекта "МОСТ/МЁД" учитывается общая длина проложенного кабеля на одном адресе  объекта  без округления до min  длины. </t>
  </si>
  <si>
    <t xml:space="preserve">в случае, если протяженность трассы кабельной линии менее 300 м, стоимость приравнивается к удельной стоимости = 300м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НЕ ПРИМЕНЯТЬ  отдельно для внутри объектовой прокладки.
Отдельная прокладка внутриобъектового ВОК производиться по расценкам 6.8.2                                                     В рамках проекта "МОСТ/МЁД" учитывается общая длина проложенного кабеля на одном адресе  объекта  без округления до min  длины. </t>
  </si>
  <si>
    <t xml:space="preserve">в случае, если протяженность трассы кабельной линии менее 150 м, стоимость приравнивается к удельной стоимости = 150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НЕ ПРИМЕНЯТЬ  отдельно для внутри объектовой прокладки.
Отдельная прокладка внутриобъектового ВОК производиться по расценкам 6.8.2                                                       В рамках проекта "МОСТ/МЁД" учитывается общая длина проложенного кабеля на одном адресе  объекта  без округления до min  длины. </t>
  </si>
  <si>
    <t xml:space="preserve">в случае, если протяженность трассы кабельной линии менее 150 м, стоимость приравнивается к удельной стоимости = 150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НЕ ПРИМЕНЯТЬ  отдельно для внутри объектовой прокладки.
Отдельная прокладка внутриобъектового ВОК производиться по расценкам 6.8.2                                                     В рамках проекта "МОСТ/МЁД" учитывается общая длина проложенного кабеля на одном адресе  объекта  без округления до min  длины.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</si>
</sst>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_-* #,##0.00\ _₽_-;\-* #,##0.00\ _₽_-;_-* &quot;-&quot;??\ _₽_-;_-@_-"/>
    <numFmt numFmtId="165" formatCode="#,##0.0000"/>
    <numFmt numFmtId="166" formatCode="#,##0.000"/>
  </numFmts>
  <fonts count="34" x14ac:knownFonts="1">
    <font>
      <sz val="11"/>
      <color theme="1"/>
      <name val="Calibri"/>
      <family val="2"/>
      <charset val="204"/>
      <scheme val="minor"/>
    </font>
    <font>
      <sz val="11"/>
      <color theme="1"/>
      <name val="Calibri"/>
      <family val="2"/>
      <charset val="204"/>
      <scheme val="minor"/>
    </font>
    <font>
      <sz val="10"/>
      <name val="Arial Cyr"/>
      <charset val="204"/>
    </font>
    <font>
      <sz val="11"/>
      <color theme="1"/>
      <name val="Calibri"/>
      <family val="2"/>
      <scheme val="minor"/>
    </font>
    <font>
      <b/>
      <sz val="20"/>
      <color theme="1"/>
      <name val="Times New Roman"/>
      <family val="1"/>
      <charset val="204"/>
    </font>
    <font>
      <b/>
      <sz val="16"/>
      <name val="Times New Roman"/>
      <family val="1"/>
      <charset val="204"/>
    </font>
    <font>
      <b/>
      <sz val="16"/>
      <color theme="1"/>
      <name val="Times New Roman"/>
      <family val="1"/>
      <charset val="204"/>
    </font>
    <font>
      <b/>
      <sz val="12"/>
      <name val="Times New Roman"/>
      <family val="1"/>
      <charset val="204"/>
    </font>
    <font>
      <sz val="12"/>
      <color theme="1"/>
      <name val="Times New Roman"/>
      <family val="1"/>
      <charset val="204"/>
    </font>
    <font>
      <sz val="12"/>
      <name val="Times New Roman"/>
      <family val="1"/>
      <charset val="204"/>
    </font>
    <font>
      <sz val="16"/>
      <color theme="1"/>
      <name val="Times New Roman"/>
      <family val="1"/>
      <charset val="204"/>
    </font>
    <font>
      <b/>
      <sz val="18"/>
      <color theme="1"/>
      <name val="Times New Roman"/>
      <family val="1"/>
      <charset val="204"/>
    </font>
    <font>
      <b/>
      <sz val="14"/>
      <name val="Times New Roman"/>
      <family val="1"/>
      <charset val="204"/>
    </font>
    <font>
      <sz val="11"/>
      <color theme="1"/>
      <name val="Times New Roman"/>
      <family val="1"/>
      <charset val="204"/>
    </font>
    <font>
      <b/>
      <sz val="11"/>
      <color theme="1"/>
      <name val="Times New Roman"/>
      <family val="1"/>
      <charset val="204"/>
    </font>
    <font>
      <sz val="10"/>
      <name val="Times New Roman"/>
      <family val="1"/>
      <charset val="204"/>
    </font>
    <font>
      <sz val="11"/>
      <name val="Times New Roman"/>
      <family val="1"/>
      <charset val="204"/>
    </font>
    <font>
      <sz val="18"/>
      <color theme="1"/>
      <name val="Times New Roman"/>
      <family val="1"/>
      <charset val="204"/>
    </font>
    <font>
      <strike/>
      <sz val="12"/>
      <name val="Times New Roman"/>
      <family val="1"/>
      <charset val="204"/>
    </font>
    <font>
      <sz val="14"/>
      <name val="Times New Roman"/>
      <family val="1"/>
      <charset val="204"/>
    </font>
    <font>
      <b/>
      <strike/>
      <sz val="12"/>
      <name val="Times New Roman"/>
      <family val="1"/>
      <charset val="204"/>
    </font>
    <font>
      <sz val="16"/>
      <name val="Times New Roman"/>
      <family val="1"/>
      <charset val="204"/>
    </font>
    <font>
      <i/>
      <sz val="16"/>
      <name val="Times New Roman"/>
      <family val="1"/>
      <charset val="204"/>
    </font>
    <font>
      <b/>
      <vertAlign val="superscript"/>
      <sz val="12"/>
      <name val="Times New Roman"/>
      <family val="1"/>
      <charset val="204"/>
    </font>
    <font>
      <b/>
      <i/>
      <sz val="12"/>
      <name val="Times New Roman"/>
      <family val="1"/>
      <charset val="204"/>
    </font>
    <font>
      <b/>
      <sz val="11"/>
      <name val="Times New Roman"/>
      <family val="1"/>
      <charset val="204"/>
    </font>
    <font>
      <sz val="18"/>
      <name val="Times New Roman"/>
      <family val="1"/>
      <charset val="204"/>
    </font>
    <font>
      <b/>
      <sz val="12"/>
      <name val="Calibri"/>
      <family val="2"/>
      <charset val="204"/>
      <scheme val="minor"/>
    </font>
    <font>
      <b/>
      <sz val="12"/>
      <color theme="1"/>
      <name val="Times New Roman"/>
      <family val="1"/>
      <charset val="204"/>
    </font>
    <font>
      <b/>
      <sz val="12"/>
      <color theme="1"/>
      <name val="Calibri"/>
      <family val="2"/>
      <charset val="204"/>
      <scheme val="minor"/>
    </font>
    <font>
      <sz val="12"/>
      <color theme="1"/>
      <name val="Calibri"/>
      <family val="2"/>
      <charset val="204"/>
      <scheme val="minor"/>
    </font>
    <font>
      <b/>
      <sz val="11"/>
      <name val="Calibri"/>
      <family val="2"/>
      <charset val="204"/>
      <scheme val="minor"/>
    </font>
    <font>
      <i/>
      <sz val="12"/>
      <name val="Times New Roman"/>
      <family val="1"/>
      <charset val="204"/>
    </font>
    <font>
      <sz val="22"/>
      <name val="Times New Roman"/>
      <family val="1"/>
      <charset val="204"/>
    </font>
  </fonts>
  <fills count="3">
    <fill>
      <patternFill patternType="none"/>
    </fill>
    <fill>
      <patternFill patternType="gray125"/>
    </fill>
    <fill>
      <patternFill patternType="solid">
        <fgColor rgb="FFFFFF00"/>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right/>
      <top/>
      <bottom style="thin">
        <color indexed="64"/>
      </bottom>
      <diagonal/>
    </border>
    <border>
      <left/>
      <right/>
      <top/>
      <bottom style="medium">
        <color auto="1"/>
      </bottom>
      <diagonal/>
    </border>
    <border>
      <left style="thin">
        <color auto="1"/>
      </left>
      <right/>
      <top style="thin">
        <color auto="1"/>
      </top>
      <bottom/>
      <diagonal/>
    </border>
    <border>
      <left/>
      <right/>
      <top style="thin">
        <color auto="1"/>
      </top>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diagonal/>
    </border>
  </borders>
  <cellStyleXfs count="9">
    <xf numFmtId="0" fontId="0" fillId="0" borderId="0"/>
    <xf numFmtId="0" fontId="1" fillId="0" borderId="0"/>
    <xf numFmtId="0" fontId="2" fillId="0" borderId="0"/>
    <xf numFmtId="0" fontId="1" fillId="0" borderId="0"/>
    <xf numFmtId="0" fontId="2" fillId="0" borderId="0"/>
    <xf numFmtId="164" fontId="1" fillId="0" borderId="0" applyFont="0" applyFill="0" applyBorder="0" applyAlignment="0" applyProtection="0"/>
    <xf numFmtId="0" fontId="3" fillId="0" borderId="0"/>
    <xf numFmtId="9" fontId="1" fillId="0" borderId="0" applyFont="0" applyFill="0" applyBorder="0" applyAlignment="0" applyProtection="0"/>
    <xf numFmtId="0" fontId="1" fillId="0" borderId="0"/>
  </cellStyleXfs>
  <cellXfs count="175">
    <xf numFmtId="0" fontId="0" fillId="0" borderId="0" xfId="0"/>
    <xf numFmtId="0" fontId="10" fillId="0" borderId="0" xfId="0" applyFont="1" applyAlignment="1">
      <alignment wrapText="1"/>
    </xf>
    <xf numFmtId="0" fontId="6" fillId="0" borderId="5" xfId="0" applyFont="1" applyBorder="1" applyAlignment="1">
      <alignment horizontal="center" vertical="center" wrapText="1"/>
    </xf>
    <xf numFmtId="0" fontId="8" fillId="0" borderId="0" xfId="0" applyFont="1" applyAlignment="1">
      <alignment wrapText="1" shrinkToFit="1"/>
    </xf>
    <xf numFmtId="0" fontId="10" fillId="0" borderId="0" xfId="0" applyFont="1" applyBorder="1" applyAlignment="1">
      <alignment wrapText="1"/>
    </xf>
    <xf numFmtId="0" fontId="7" fillId="0" borderId="1" xfId="2" applyFont="1" applyFill="1" applyBorder="1" applyAlignment="1" applyProtection="1">
      <alignment horizontal="center" vertical="center" wrapText="1" shrinkToFit="1"/>
    </xf>
    <xf numFmtId="166" fontId="11" fillId="2" borderId="0" xfId="0" applyNumberFormat="1" applyFont="1" applyFill="1" applyAlignment="1">
      <alignment horizontal="center" vertical="center" wrapText="1"/>
    </xf>
    <xf numFmtId="166" fontId="10" fillId="0" borderId="5" xfId="0" applyNumberFormat="1" applyFont="1" applyBorder="1" applyAlignment="1">
      <alignment horizontal="center" vertical="center" wrapText="1"/>
    </xf>
    <xf numFmtId="166" fontId="10" fillId="0" borderId="6" xfId="0" applyNumberFormat="1" applyFont="1" applyBorder="1" applyAlignment="1">
      <alignment horizontal="center" vertical="center" wrapText="1"/>
    </xf>
    <xf numFmtId="0" fontId="12" fillId="0" borderId="1" xfId="2" applyFont="1" applyFill="1" applyBorder="1" applyAlignment="1">
      <alignment vertical="center"/>
    </xf>
    <xf numFmtId="0" fontId="13" fillId="0" borderId="0" xfId="0" applyFont="1" applyAlignment="1">
      <alignment wrapText="1"/>
    </xf>
    <xf numFmtId="0" fontId="14" fillId="0" borderId="0" xfId="0" applyFont="1" applyAlignment="1">
      <alignment wrapText="1"/>
    </xf>
    <xf numFmtId="166" fontId="13" fillId="0" borderId="0" xfId="0" applyNumberFormat="1" applyFont="1" applyAlignment="1">
      <alignment wrapText="1"/>
    </xf>
    <xf numFmtId="0" fontId="9" fillId="0" borderId="1" xfId="3" applyFont="1" applyFill="1" applyBorder="1" applyAlignment="1">
      <alignment horizontal="center" vertical="center" wrapText="1"/>
    </xf>
    <xf numFmtId="0" fontId="7" fillId="0" borderId="1" xfId="3" applyFont="1" applyFill="1" applyBorder="1" applyAlignment="1">
      <alignment horizontal="center" vertical="center" wrapText="1"/>
    </xf>
    <xf numFmtId="0" fontId="16" fillId="0" borderId="1" xfId="1" applyFont="1" applyFill="1" applyBorder="1" applyAlignment="1">
      <alignment horizontal="center" vertical="center" wrapText="1"/>
    </xf>
    <xf numFmtId="0" fontId="9" fillId="0" borderId="1" xfId="1" applyFont="1" applyFill="1" applyBorder="1" applyAlignment="1">
      <alignment horizontal="center" vertical="center" wrapText="1"/>
    </xf>
    <xf numFmtId="0" fontId="9" fillId="0" borderId="1" xfId="4" applyFont="1" applyFill="1" applyBorder="1" applyAlignment="1" applyProtection="1">
      <alignment horizontal="center" vertical="center"/>
      <protection locked="0"/>
    </xf>
    <xf numFmtId="0" fontId="12" fillId="0" borderId="1" xfId="2" applyFont="1" applyFill="1" applyBorder="1" applyAlignment="1">
      <alignment vertical="center" wrapText="1"/>
    </xf>
    <xf numFmtId="0" fontId="9" fillId="0" borderId="1" xfId="1" applyNumberFormat="1" applyFont="1" applyFill="1" applyBorder="1" applyAlignment="1">
      <alignment horizontal="center" vertical="center" wrapText="1"/>
    </xf>
    <xf numFmtId="4" fontId="9" fillId="0" borderId="1" xfId="3" applyNumberFormat="1" applyFont="1" applyFill="1" applyBorder="1" applyAlignment="1">
      <alignment horizontal="center" vertical="center" wrapText="1"/>
    </xf>
    <xf numFmtId="0" fontId="7" fillId="0" borderId="1" xfId="2" applyFont="1" applyFill="1" applyBorder="1" applyAlignment="1">
      <alignment vertical="center" wrapText="1"/>
    </xf>
    <xf numFmtId="0" fontId="7" fillId="0" borderId="1" xfId="2" applyFont="1" applyFill="1" applyBorder="1" applyAlignment="1">
      <alignment horizontal="center" vertical="center" wrapText="1"/>
    </xf>
    <xf numFmtId="0" fontId="7" fillId="0" borderId="1" xfId="2" applyFont="1" applyFill="1" applyBorder="1" applyAlignment="1">
      <alignment horizontal="center" vertical="center"/>
    </xf>
    <xf numFmtId="0" fontId="12" fillId="0" borderId="1" xfId="2" applyFont="1" applyFill="1" applyBorder="1" applyAlignment="1">
      <alignment horizontal="center" vertical="center" wrapText="1"/>
    </xf>
    <xf numFmtId="0" fontId="17" fillId="0" borderId="0" xfId="0" applyFont="1" applyAlignment="1">
      <alignment wrapText="1" shrinkToFit="1"/>
    </xf>
    <xf numFmtId="0" fontId="13" fillId="0" borderId="0" xfId="0" applyFont="1" applyAlignment="1">
      <alignment horizontal="center" wrapText="1"/>
    </xf>
    <xf numFmtId="0" fontId="10" fillId="0" borderId="0" xfId="0" applyFont="1" applyBorder="1" applyAlignment="1">
      <alignment horizontal="center" wrapText="1"/>
    </xf>
    <xf numFmtId="0" fontId="13" fillId="0" borderId="0" xfId="0" applyFont="1" applyAlignment="1">
      <alignment horizontal="center" vertical="center" wrapText="1"/>
    </xf>
    <xf numFmtId="4" fontId="7" fillId="0" borderId="1" xfId="0" applyNumberFormat="1" applyFont="1" applyFill="1" applyBorder="1" applyAlignment="1" applyProtection="1">
      <alignment horizontal="center" vertical="center" wrapText="1" shrinkToFit="1"/>
    </xf>
    <xf numFmtId="4" fontId="7" fillId="0" borderId="7" xfId="0" applyNumberFormat="1" applyFont="1" applyFill="1" applyBorder="1" applyAlignment="1" applyProtection="1">
      <alignment horizontal="center" vertical="center" wrapText="1" shrinkToFit="1"/>
    </xf>
    <xf numFmtId="4" fontId="7" fillId="0" borderId="4" xfId="0" applyNumberFormat="1" applyFont="1" applyFill="1" applyBorder="1" applyAlignment="1" applyProtection="1">
      <alignment horizontal="center" vertical="center" wrapText="1" shrinkToFit="1"/>
    </xf>
    <xf numFmtId="0" fontId="11" fillId="0" borderId="0" xfId="0" applyFont="1" applyAlignment="1">
      <alignment horizontal="right" vertical="center"/>
    </xf>
    <xf numFmtId="9" fontId="10" fillId="0" borderId="11" xfId="0" applyNumberFormat="1" applyFont="1" applyFill="1" applyBorder="1" applyAlignment="1">
      <alignment horizontal="center" vertical="center" wrapText="1"/>
    </xf>
    <xf numFmtId="9" fontId="10" fillId="0" borderId="0" xfId="0" applyNumberFormat="1" applyFont="1" applyFill="1" applyBorder="1" applyAlignment="1">
      <alignment horizontal="center" vertical="center" wrapText="1"/>
    </xf>
    <xf numFmtId="166" fontId="10" fillId="0" borderId="0" xfId="0" applyNumberFormat="1" applyFont="1" applyBorder="1" applyAlignment="1">
      <alignment wrapText="1"/>
    </xf>
    <xf numFmtId="166" fontId="10" fillId="0" borderId="11" xfId="0" applyNumberFormat="1" applyFont="1" applyBorder="1" applyAlignment="1">
      <alignment wrapText="1"/>
    </xf>
    <xf numFmtId="0" fontId="6" fillId="0" borderId="9" xfId="0" applyFont="1" applyBorder="1" applyAlignment="1">
      <alignment horizontal="center" vertical="center" wrapText="1"/>
    </xf>
    <xf numFmtId="0" fontId="6" fillId="0" borderId="7" xfId="0" applyFont="1" applyBorder="1" applyAlignment="1">
      <alignment horizontal="center" vertical="center" wrapText="1"/>
    </xf>
    <xf numFmtId="166" fontId="10" fillId="0" borderId="1" xfId="0" applyNumberFormat="1" applyFont="1" applyBorder="1" applyAlignment="1">
      <alignment horizontal="center" vertical="center" wrapText="1"/>
    </xf>
    <xf numFmtId="0" fontId="6" fillId="0" borderId="1" xfId="0" applyFont="1" applyBorder="1" applyAlignment="1">
      <alignment horizontal="center" vertical="center" wrapText="1"/>
    </xf>
    <xf numFmtId="166" fontId="10" fillId="0" borderId="4" xfId="0" applyNumberFormat="1" applyFont="1" applyBorder="1" applyAlignment="1">
      <alignment horizontal="center" vertical="center" wrapText="1"/>
    </xf>
    <xf numFmtId="0" fontId="21" fillId="0" borderId="0" xfId="0" applyFont="1" applyFill="1" applyAlignment="1" applyProtection="1">
      <alignment wrapText="1"/>
    </xf>
    <xf numFmtId="165" fontId="21" fillId="0" borderId="12" xfId="0" applyNumberFormat="1" applyFont="1" applyFill="1" applyBorder="1" applyAlignment="1" applyProtection="1">
      <alignment horizontal="center" vertical="center" wrapText="1"/>
    </xf>
    <xf numFmtId="166" fontId="21" fillId="0" borderId="12" xfId="0" applyNumberFormat="1" applyFont="1" applyFill="1" applyBorder="1" applyAlignment="1" applyProtection="1">
      <alignment wrapText="1"/>
    </xf>
    <xf numFmtId="0" fontId="5" fillId="0" borderId="8" xfId="0" applyFont="1" applyFill="1" applyBorder="1" applyAlignment="1" applyProtection="1">
      <alignment horizontal="center" vertical="center" wrapText="1"/>
    </xf>
    <xf numFmtId="166" fontId="21" fillId="0" borderId="3" xfId="0" applyNumberFormat="1" applyFont="1" applyFill="1" applyBorder="1" applyAlignment="1" applyProtection="1">
      <alignment horizontal="center" vertical="center" wrapText="1"/>
    </xf>
    <xf numFmtId="0" fontId="5" fillId="0" borderId="3" xfId="0" applyFont="1" applyFill="1" applyBorder="1" applyAlignment="1" applyProtection="1">
      <alignment horizontal="center" vertical="center" wrapText="1"/>
    </xf>
    <xf numFmtId="166" fontId="21" fillId="0" borderId="3" xfId="0" applyNumberFormat="1" applyFont="1" applyFill="1" applyBorder="1" applyAlignment="1" applyProtection="1">
      <alignment horizontal="center" wrapText="1"/>
    </xf>
    <xf numFmtId="166" fontId="21" fillId="0" borderId="10" xfId="0" applyNumberFormat="1" applyFont="1" applyFill="1" applyBorder="1" applyAlignment="1" applyProtection="1">
      <alignment horizontal="center" wrapText="1"/>
    </xf>
    <xf numFmtId="0" fontId="5" fillId="0" borderId="9" xfId="1" applyFont="1" applyFill="1" applyBorder="1" applyAlignment="1" applyProtection="1">
      <alignment horizontal="center" vertical="center" wrapText="1"/>
    </xf>
    <xf numFmtId="0" fontId="5" fillId="0" borderId="5" xfId="1" applyFont="1" applyFill="1" applyBorder="1" applyAlignment="1" applyProtection="1">
      <alignment horizontal="center" vertical="center" wrapText="1"/>
    </xf>
    <xf numFmtId="0" fontId="5" fillId="0" borderId="6" xfId="1" applyFont="1" applyFill="1" applyBorder="1" applyAlignment="1" applyProtection="1">
      <alignment horizontal="center" vertical="center" wrapText="1"/>
    </xf>
    <xf numFmtId="0" fontId="5" fillId="0" borderId="9" xfId="0" applyFont="1" applyFill="1" applyBorder="1" applyAlignment="1" applyProtection="1">
      <alignment horizontal="center" vertical="center" wrapText="1"/>
    </xf>
    <xf numFmtId="0" fontId="5" fillId="0" borderId="5" xfId="0" applyFont="1" applyFill="1" applyBorder="1" applyAlignment="1" applyProtection="1">
      <alignment horizontal="center" vertical="center" wrapText="1"/>
    </xf>
    <xf numFmtId="0" fontId="5" fillId="0" borderId="6" xfId="0" applyFont="1" applyFill="1" applyBorder="1" applyAlignment="1" applyProtection="1">
      <alignment horizontal="center" vertical="center" wrapText="1"/>
    </xf>
    <xf numFmtId="2" fontId="5" fillId="0" borderId="9" xfId="0" applyNumberFormat="1" applyFont="1" applyFill="1" applyBorder="1" applyAlignment="1" applyProtection="1">
      <alignment horizontal="center" vertical="center" wrapText="1"/>
    </xf>
    <xf numFmtId="166" fontId="22" fillId="0" borderId="5" xfId="0" applyNumberFormat="1" applyFont="1" applyFill="1" applyBorder="1" applyAlignment="1" applyProtection="1">
      <alignment horizontal="center" vertical="center" wrapText="1"/>
    </xf>
    <xf numFmtId="2" fontId="5" fillId="0" borderId="5" xfId="0" applyNumberFormat="1" applyFont="1" applyFill="1" applyBorder="1" applyAlignment="1" applyProtection="1">
      <alignment horizontal="center" vertical="center" wrapText="1"/>
    </xf>
    <xf numFmtId="166" fontId="22" fillId="0" borderId="6" xfId="0" applyNumberFormat="1" applyFont="1" applyFill="1" applyBorder="1" applyAlignment="1" applyProtection="1">
      <alignment horizontal="center" vertical="center" wrapText="1"/>
    </xf>
    <xf numFmtId="0" fontId="21" fillId="0" borderId="7" xfId="1" applyFont="1" applyFill="1" applyBorder="1" applyAlignment="1" applyProtection="1">
      <alignment horizontal="center" vertical="center" wrapText="1"/>
    </xf>
    <xf numFmtId="0" fontId="21" fillId="0" borderId="1" xfId="1" applyFont="1" applyFill="1" applyBorder="1" applyAlignment="1" applyProtection="1">
      <alignment horizontal="center" vertical="center" wrapText="1"/>
    </xf>
    <xf numFmtId="1" fontId="21" fillId="0" borderId="1" xfId="1" applyNumberFormat="1" applyFont="1" applyFill="1" applyBorder="1" applyAlignment="1" applyProtection="1">
      <alignment horizontal="center" vertical="center" wrapText="1"/>
    </xf>
    <xf numFmtId="1" fontId="21" fillId="0" borderId="4" xfId="1" applyNumberFormat="1" applyFont="1" applyFill="1" applyBorder="1" applyAlignment="1" applyProtection="1">
      <alignment horizontal="center" vertical="center" wrapText="1"/>
    </xf>
    <xf numFmtId="1" fontId="21" fillId="0" borderId="7" xfId="1" applyNumberFormat="1" applyFont="1" applyFill="1" applyBorder="1" applyAlignment="1" applyProtection="1">
      <alignment horizontal="center" vertical="center" wrapText="1"/>
    </xf>
    <xf numFmtId="1" fontId="21" fillId="0" borderId="0" xfId="0" applyNumberFormat="1" applyFont="1" applyFill="1" applyAlignment="1" applyProtection="1">
      <alignment wrapText="1"/>
    </xf>
    <xf numFmtId="1" fontId="21" fillId="0" borderId="7" xfId="0" applyNumberFormat="1" applyFont="1" applyFill="1" applyBorder="1" applyAlignment="1" applyProtection="1">
      <alignment horizontal="center" vertical="center" wrapText="1"/>
    </xf>
    <xf numFmtId="1" fontId="21" fillId="0" borderId="1" xfId="0" applyNumberFormat="1" applyFont="1" applyFill="1" applyBorder="1" applyAlignment="1" applyProtection="1">
      <alignment horizontal="center" vertical="center" wrapText="1"/>
    </xf>
    <xf numFmtId="1" fontId="21" fillId="0" borderId="4" xfId="0" applyNumberFormat="1" applyFont="1" applyFill="1" applyBorder="1" applyAlignment="1" applyProtection="1">
      <alignment horizontal="center" vertical="center" wrapText="1"/>
    </xf>
    <xf numFmtId="0" fontId="9" fillId="0" borderId="1" xfId="1" applyFont="1" applyFill="1" applyBorder="1" applyAlignment="1" applyProtection="1">
      <alignment horizontal="center" vertical="center" wrapText="1"/>
    </xf>
    <xf numFmtId="0" fontId="9" fillId="0" borderId="0" xfId="0" applyFont="1" applyFill="1" applyAlignment="1" applyProtection="1">
      <alignment wrapText="1" shrinkToFit="1"/>
    </xf>
    <xf numFmtId="166" fontId="9" fillId="0" borderId="1" xfId="0" applyNumberFormat="1" applyFont="1" applyFill="1" applyBorder="1" applyAlignment="1" applyProtection="1">
      <alignment horizontal="center" vertical="center" wrapText="1" shrinkToFit="1"/>
    </xf>
    <xf numFmtId="166" fontId="9" fillId="0" borderId="4" xfId="0" applyNumberFormat="1" applyFont="1" applyFill="1" applyBorder="1" applyAlignment="1" applyProtection="1">
      <alignment horizontal="center" vertical="center" wrapText="1" shrinkToFit="1"/>
    </xf>
    <xf numFmtId="0" fontId="9" fillId="0" borderId="1" xfId="1" applyFont="1" applyFill="1" applyBorder="1" applyAlignment="1">
      <alignment horizontal="center" vertical="center"/>
    </xf>
    <xf numFmtId="0" fontId="7" fillId="0" borderId="1" xfId="1" applyFont="1" applyFill="1" applyBorder="1" applyAlignment="1">
      <alignment horizontal="center" vertical="center" wrapText="1"/>
    </xf>
    <xf numFmtId="0" fontId="9" fillId="0" borderId="1" xfId="1" applyFont="1" applyFill="1" applyBorder="1" applyAlignment="1">
      <alignment horizontal="center" vertical="center" wrapText="1" shrinkToFit="1"/>
    </xf>
    <xf numFmtId="49" fontId="7" fillId="0" borderId="1" xfId="1" applyNumberFormat="1" applyFont="1" applyFill="1" applyBorder="1" applyAlignment="1" applyProtection="1">
      <alignment horizontal="center" vertical="center"/>
      <protection locked="0"/>
    </xf>
    <xf numFmtId="0" fontId="12" fillId="0" borderId="1" xfId="1" applyFont="1" applyFill="1" applyBorder="1" applyAlignment="1">
      <alignment horizontal="center" vertical="center" wrapText="1"/>
    </xf>
    <xf numFmtId="0" fontId="9" fillId="0" borderId="1" xfId="1" applyFont="1" applyFill="1" applyBorder="1" applyAlignment="1" applyProtection="1">
      <alignment horizontal="center" vertical="center" wrapText="1" shrinkToFit="1"/>
    </xf>
    <xf numFmtId="0" fontId="26" fillId="0" borderId="0" xfId="0" applyFont="1" applyFill="1" applyAlignment="1" applyProtection="1">
      <alignment wrapText="1" shrinkToFit="1"/>
    </xf>
    <xf numFmtId="49" fontId="30" fillId="0" borderId="0" xfId="1" applyNumberFormat="1" applyFont="1" applyFill="1" applyBorder="1" applyAlignment="1">
      <alignment horizontal="center" vertical="center" wrapText="1"/>
    </xf>
    <xf numFmtId="0" fontId="9" fillId="0" borderId="0" xfId="1" applyFont="1" applyFill="1" applyAlignment="1">
      <alignment wrapText="1" shrinkToFit="1"/>
    </xf>
    <xf numFmtId="0" fontId="30" fillId="0" borderId="0" xfId="1" applyFont="1" applyFill="1" applyBorder="1" applyAlignment="1">
      <alignment horizontal="left" vertical="center" wrapText="1" indent="1"/>
    </xf>
    <xf numFmtId="0" fontId="30" fillId="0" borderId="0" xfId="1" applyFont="1" applyFill="1" applyBorder="1" applyAlignment="1">
      <alignment horizontal="center" vertical="center" wrapText="1"/>
    </xf>
    <xf numFmtId="0" fontId="29" fillId="0" borderId="0" xfId="1" applyFont="1" applyFill="1" applyBorder="1" applyAlignment="1">
      <alignment horizontal="center" vertical="center" wrapText="1"/>
    </xf>
    <xf numFmtId="0" fontId="1" fillId="0" borderId="0" xfId="1" applyFont="1" applyFill="1" applyAlignment="1">
      <alignment wrapText="1"/>
    </xf>
    <xf numFmtId="0" fontId="27" fillId="0" borderId="0" xfId="1" applyFont="1" applyFill="1" applyBorder="1" applyAlignment="1">
      <alignment horizontal="left" vertical="center" wrapText="1"/>
    </xf>
    <xf numFmtId="0" fontId="28" fillId="0" borderId="0" xfId="1" applyFont="1" applyFill="1" applyBorder="1" applyAlignment="1">
      <alignment horizontal="center" vertical="center"/>
    </xf>
    <xf numFmtId="0" fontId="27" fillId="0" borderId="0" xfId="1" applyFont="1" applyFill="1" applyBorder="1" applyAlignment="1">
      <alignment vertical="center" wrapText="1"/>
    </xf>
    <xf numFmtId="0" fontId="29" fillId="0" borderId="0" xfId="1" applyFont="1" applyFill="1" applyBorder="1" applyAlignment="1">
      <alignment horizontal="center" vertical="center"/>
    </xf>
    <xf numFmtId="0" fontId="27" fillId="0" borderId="0" xfId="1" applyFont="1" applyFill="1" applyBorder="1" applyAlignment="1">
      <alignment horizontal="left" vertical="top" wrapText="1"/>
    </xf>
    <xf numFmtId="0" fontId="9" fillId="0" borderId="1" xfId="1" applyFont="1" applyFill="1" applyBorder="1" applyAlignment="1">
      <alignment vertical="center" wrapText="1"/>
    </xf>
    <xf numFmtId="49" fontId="9" fillId="0" borderId="1" xfId="1" applyNumberFormat="1" applyFont="1" applyFill="1" applyBorder="1" applyAlignment="1" applyProtection="1">
      <alignment vertical="center" wrapText="1" shrinkToFit="1"/>
    </xf>
    <xf numFmtId="0" fontId="7" fillId="0" borderId="1" xfId="1" applyFont="1" applyFill="1" applyBorder="1" applyAlignment="1" applyProtection="1">
      <alignment vertical="center" wrapText="1" shrinkToFit="1"/>
    </xf>
    <xf numFmtId="0" fontId="7" fillId="0" borderId="1" xfId="2" applyFont="1" applyFill="1" applyBorder="1" applyAlignment="1" applyProtection="1">
      <alignment vertical="center" wrapText="1" shrinkToFit="1"/>
    </xf>
    <xf numFmtId="0" fontId="15" fillId="0" borderId="1" xfId="1" applyFont="1" applyFill="1" applyBorder="1" applyAlignment="1">
      <alignment horizontal="center" vertical="center" wrapText="1"/>
    </xf>
    <xf numFmtId="49" fontId="9" fillId="0" borderId="1" xfId="1" applyNumberFormat="1" applyFont="1" applyFill="1" applyBorder="1" applyAlignment="1" applyProtection="1">
      <alignment horizontal="left" vertical="center" wrapText="1" shrinkToFit="1"/>
    </xf>
    <xf numFmtId="0" fontId="7" fillId="0" borderId="1" xfId="2" applyFont="1" applyFill="1" applyBorder="1" applyAlignment="1" applyProtection="1">
      <alignment horizontal="left" vertical="center" wrapText="1" shrinkToFit="1"/>
    </xf>
    <xf numFmtId="0" fontId="7" fillId="0" borderId="1" xfId="1" applyFont="1" applyFill="1" applyBorder="1" applyAlignment="1" applyProtection="1">
      <alignment horizontal="left" vertical="center" wrapText="1" shrinkToFit="1"/>
    </xf>
    <xf numFmtId="0" fontId="9" fillId="0" borderId="1" xfId="1" applyFont="1" applyFill="1" applyBorder="1" applyAlignment="1">
      <alignment vertical="center" wrapText="1" shrinkToFit="1"/>
    </xf>
    <xf numFmtId="49" fontId="9" fillId="0" borderId="1" xfId="1" applyNumberFormat="1" applyFont="1" applyFill="1" applyBorder="1" applyAlignment="1">
      <alignment horizontal="center" vertical="center" wrapText="1"/>
    </xf>
    <xf numFmtId="0" fontId="7" fillId="0" borderId="1" xfId="1" applyFont="1" applyFill="1" applyBorder="1" applyAlignment="1">
      <alignment horizontal="left" vertical="center" wrapText="1"/>
    </xf>
    <xf numFmtId="0" fontId="9" fillId="0" borderId="1" xfId="1" applyFont="1" applyFill="1" applyBorder="1" applyAlignment="1">
      <alignment horizontal="left" vertical="center" wrapText="1"/>
    </xf>
    <xf numFmtId="4" fontId="7" fillId="0" borderId="1" xfId="1" applyNumberFormat="1" applyFont="1" applyFill="1" applyBorder="1" applyAlignment="1">
      <alignment horizontal="center" vertical="center" wrapText="1"/>
    </xf>
    <xf numFmtId="4" fontId="9" fillId="0" borderId="1" xfId="1" applyNumberFormat="1" applyFont="1" applyFill="1" applyBorder="1" applyAlignment="1">
      <alignment horizontal="center" vertical="center" wrapText="1"/>
    </xf>
    <xf numFmtId="0" fontId="12" fillId="0" borderId="1" xfId="1" applyFont="1" applyFill="1" applyBorder="1" applyAlignment="1">
      <alignment vertical="center" wrapText="1"/>
    </xf>
    <xf numFmtId="49" fontId="9" fillId="0" borderId="1" xfId="1" applyNumberFormat="1" applyFont="1" applyFill="1" applyBorder="1" applyAlignment="1">
      <alignment horizontal="center" vertical="center"/>
    </xf>
    <xf numFmtId="0" fontId="7" fillId="0" borderId="1" xfId="1" applyFont="1" applyFill="1" applyBorder="1" applyAlignment="1">
      <alignment vertical="center" wrapText="1"/>
    </xf>
    <xf numFmtId="49" fontId="9" fillId="0" borderId="1" xfId="2" applyNumberFormat="1" applyFont="1" applyFill="1" applyBorder="1" applyAlignment="1">
      <alignment horizontal="center" vertical="center"/>
    </xf>
    <xf numFmtId="0" fontId="9" fillId="0" borderId="1" xfId="3" applyFont="1" applyFill="1" applyBorder="1" applyAlignment="1">
      <alignment horizontal="left" vertical="center" wrapText="1"/>
    </xf>
    <xf numFmtId="0" fontId="9" fillId="0" borderId="1" xfId="1" applyFont="1" applyFill="1" applyBorder="1" applyAlignment="1" applyProtection="1">
      <alignment horizontal="center" vertical="center"/>
    </xf>
    <xf numFmtId="49" fontId="7" fillId="0" borderId="1" xfId="2" applyNumberFormat="1" applyFont="1" applyFill="1" applyBorder="1" applyAlignment="1">
      <alignment horizontal="center" vertical="center" wrapText="1"/>
    </xf>
    <xf numFmtId="0" fontId="7" fillId="0" borderId="1" xfId="3" applyFont="1" applyFill="1" applyBorder="1" applyAlignment="1">
      <alignment horizontal="left" vertical="center" wrapText="1"/>
    </xf>
    <xf numFmtId="0" fontId="7" fillId="0" borderId="1" xfId="1" quotePrefix="1" applyFont="1" applyFill="1" applyBorder="1" applyAlignment="1">
      <alignment horizontal="center" vertical="center" wrapText="1"/>
    </xf>
    <xf numFmtId="49" fontId="9" fillId="0" borderId="1" xfId="2" applyNumberFormat="1" applyFont="1" applyFill="1" applyBorder="1" applyAlignment="1">
      <alignment horizontal="center" vertical="center" wrapText="1"/>
    </xf>
    <xf numFmtId="0" fontId="9" fillId="0" borderId="1" xfId="3" applyFont="1" applyFill="1" applyBorder="1" applyAlignment="1">
      <alignment vertical="center" wrapText="1"/>
    </xf>
    <xf numFmtId="0" fontId="12" fillId="0" borderId="1" xfId="2" applyFont="1" applyFill="1" applyBorder="1" applyAlignment="1" applyProtection="1">
      <alignment vertical="center" wrapText="1"/>
    </xf>
    <xf numFmtId="0" fontId="12" fillId="0" borderId="1" xfId="2" applyFont="1" applyFill="1" applyBorder="1" applyAlignment="1" applyProtection="1">
      <alignment horizontal="left" vertical="center" wrapText="1"/>
    </xf>
    <xf numFmtId="49" fontId="7" fillId="0" borderId="1" xfId="2" applyNumberFormat="1" applyFont="1" applyFill="1" applyBorder="1" applyAlignment="1">
      <alignment horizontal="center" vertical="center"/>
    </xf>
    <xf numFmtId="0" fontId="16" fillId="0" borderId="1" xfId="1" applyNumberFormat="1" applyFont="1" applyFill="1" applyBorder="1" applyAlignment="1">
      <alignment vertical="center" wrapText="1"/>
    </xf>
    <xf numFmtId="49" fontId="7" fillId="0" borderId="1" xfId="1" applyNumberFormat="1" applyFont="1" applyFill="1" applyBorder="1" applyAlignment="1">
      <alignment horizontal="center" vertical="center"/>
    </xf>
    <xf numFmtId="0" fontId="9" fillId="0" borderId="1" xfId="1" quotePrefix="1" applyFont="1" applyFill="1" applyBorder="1" applyAlignment="1">
      <alignment horizontal="center" vertical="center" wrapText="1"/>
    </xf>
    <xf numFmtId="4" fontId="9" fillId="0" borderId="1" xfId="1" applyNumberFormat="1" applyFont="1" applyFill="1" applyBorder="1" applyAlignment="1">
      <alignment horizontal="left" vertical="center" wrapText="1"/>
    </xf>
    <xf numFmtId="164" fontId="9" fillId="0" borderId="1" xfId="5" applyFont="1" applyFill="1" applyBorder="1" applyAlignment="1">
      <alignment horizontal="left" vertical="center" wrapText="1"/>
    </xf>
    <xf numFmtId="164" fontId="9" fillId="0" borderId="1" xfId="1" applyNumberFormat="1" applyFont="1" applyFill="1" applyBorder="1" applyAlignment="1">
      <alignment horizontal="left" vertical="center" wrapText="1"/>
    </xf>
    <xf numFmtId="49" fontId="7" fillId="0" borderId="1" xfId="3" applyNumberFormat="1" applyFont="1" applyFill="1" applyBorder="1" applyAlignment="1">
      <alignment horizontal="center" vertical="center" wrapText="1"/>
    </xf>
    <xf numFmtId="0" fontId="9" fillId="0" borderId="1" xfId="8" applyFont="1" applyFill="1" applyBorder="1" applyAlignment="1">
      <alignment horizontal="left" vertical="center" wrapText="1"/>
    </xf>
    <xf numFmtId="49" fontId="7" fillId="0" borderId="1" xfId="1" applyNumberFormat="1" applyFont="1" applyFill="1" applyBorder="1" applyAlignment="1">
      <alignment horizontal="center" vertical="center" wrapText="1"/>
    </xf>
    <xf numFmtId="4" fontId="9" fillId="0" borderId="1" xfId="3" applyNumberFormat="1" applyFont="1" applyFill="1" applyBorder="1" applyAlignment="1">
      <alignment horizontal="right" vertical="center" wrapText="1"/>
    </xf>
    <xf numFmtId="10" fontId="7" fillId="0" borderId="1" xfId="1" applyNumberFormat="1" applyFont="1" applyFill="1" applyBorder="1" applyAlignment="1">
      <alignment horizontal="center" vertical="center" wrapText="1"/>
    </xf>
    <xf numFmtId="0" fontId="18" fillId="0" borderId="1" xfId="1" applyFont="1" applyFill="1" applyBorder="1" applyAlignment="1">
      <alignment horizontal="left" vertical="center" wrapText="1"/>
    </xf>
    <xf numFmtId="49" fontId="9" fillId="0" borderId="1" xfId="1" applyNumberFormat="1" applyFont="1" applyFill="1" applyBorder="1" applyAlignment="1" applyProtection="1">
      <alignment horizontal="center" vertical="center"/>
      <protection locked="0"/>
    </xf>
    <xf numFmtId="0" fontId="24" fillId="0" borderId="1" xfId="1" applyFont="1" applyFill="1" applyBorder="1" applyAlignment="1">
      <alignment horizontal="left" vertical="center" wrapText="1"/>
    </xf>
    <xf numFmtId="0" fontId="9" fillId="0" borderId="1" xfId="4" applyFont="1" applyFill="1" applyBorder="1" applyAlignment="1" applyProtection="1">
      <alignment horizontal="left" vertical="center" wrapText="1"/>
      <protection locked="0"/>
    </xf>
    <xf numFmtId="49" fontId="12" fillId="0" borderId="1" xfId="1" applyNumberFormat="1" applyFont="1" applyFill="1" applyBorder="1" applyAlignment="1" applyProtection="1">
      <alignment vertical="center" wrapText="1"/>
      <protection locked="0"/>
    </xf>
    <xf numFmtId="49" fontId="19" fillId="0" borderId="1" xfId="1" applyNumberFormat="1" applyFont="1" applyFill="1" applyBorder="1" applyAlignment="1" applyProtection="1">
      <alignment horizontal="left" vertical="center" wrapText="1"/>
      <protection locked="0"/>
    </xf>
    <xf numFmtId="49" fontId="7" fillId="0" borderId="1" xfId="1" applyNumberFormat="1" applyFont="1" applyFill="1" applyBorder="1" applyAlignment="1" applyProtection="1">
      <alignment vertical="center"/>
      <protection locked="0"/>
    </xf>
    <xf numFmtId="0" fontId="12" fillId="0" borderId="1" xfId="2" applyFont="1" applyFill="1" applyBorder="1" applyAlignment="1">
      <alignment horizontal="left" vertical="center"/>
    </xf>
    <xf numFmtId="0" fontId="12" fillId="0" borderId="1" xfId="2" applyFont="1" applyFill="1" applyBorder="1" applyAlignment="1">
      <alignment horizontal="left" vertical="center" wrapText="1"/>
    </xf>
    <xf numFmtId="0" fontId="12" fillId="0" borderId="1" xfId="1" applyFont="1" applyFill="1" applyBorder="1" applyAlignment="1">
      <alignment horizontal="left" vertical="center"/>
    </xf>
    <xf numFmtId="0" fontId="12" fillId="0" borderId="1" xfId="1" applyFont="1" applyFill="1" applyBorder="1" applyAlignment="1">
      <alignment horizontal="left" vertical="center" wrapText="1"/>
    </xf>
    <xf numFmtId="0" fontId="9" fillId="0" borderId="1" xfId="4" applyFont="1" applyFill="1" applyBorder="1" applyAlignment="1">
      <alignment horizontal="left" vertical="center" wrapText="1"/>
    </xf>
    <xf numFmtId="0" fontId="9" fillId="0" borderId="1" xfId="1" applyNumberFormat="1" applyFont="1" applyFill="1" applyBorder="1" applyAlignment="1">
      <alignment horizontal="left" vertical="center" wrapText="1"/>
    </xf>
    <xf numFmtId="4" fontId="9" fillId="0" borderId="1" xfId="1" applyNumberFormat="1" applyFont="1" applyFill="1" applyBorder="1" applyAlignment="1" applyProtection="1">
      <alignment horizontal="center" vertical="center" wrapText="1"/>
      <protection locked="0"/>
    </xf>
    <xf numFmtId="0" fontId="7" fillId="0" borderId="1" xfId="4" applyFont="1" applyFill="1" applyBorder="1" applyAlignment="1">
      <alignment horizontal="left" vertical="center" wrapText="1"/>
    </xf>
    <xf numFmtId="4" fontId="7" fillId="0" borderId="1" xfId="1" applyNumberFormat="1" applyFont="1" applyFill="1" applyBorder="1" applyAlignment="1" applyProtection="1">
      <alignment horizontal="center" vertical="center" wrapText="1"/>
      <protection locked="0"/>
    </xf>
    <xf numFmtId="4" fontId="7" fillId="0" borderId="1" xfId="3" applyNumberFormat="1" applyFont="1" applyFill="1" applyBorder="1" applyAlignment="1">
      <alignment horizontal="center" vertical="center" wrapText="1"/>
    </xf>
    <xf numFmtId="49" fontId="7" fillId="0" borderId="1" xfId="1" applyNumberFormat="1" applyFont="1" applyFill="1" applyBorder="1" applyAlignment="1" applyProtection="1">
      <alignment vertical="center" wrapText="1"/>
      <protection locked="0"/>
    </xf>
    <xf numFmtId="0" fontId="7" fillId="0" borderId="1" xfId="1" applyFont="1" applyFill="1" applyBorder="1" applyAlignment="1">
      <alignment horizontal="center" vertical="center"/>
    </xf>
    <xf numFmtId="164" fontId="7" fillId="0" borderId="1" xfId="5" applyFont="1" applyFill="1" applyBorder="1" applyAlignment="1">
      <alignment horizontal="center" vertical="center" wrapText="1"/>
    </xf>
    <xf numFmtId="0" fontId="7" fillId="0" borderId="1" xfId="2" applyFont="1" applyFill="1" applyBorder="1" applyAlignment="1">
      <alignment horizontal="left" vertical="center"/>
    </xf>
    <xf numFmtId="4" fontId="7" fillId="0" borderId="1" xfId="3" applyNumberFormat="1" applyFont="1" applyFill="1" applyBorder="1" applyAlignment="1" applyProtection="1">
      <alignment horizontal="center" vertical="center" wrapText="1"/>
    </xf>
    <xf numFmtId="0" fontId="7" fillId="0" borderId="1" xfId="2" applyFont="1" applyFill="1" applyBorder="1" applyAlignment="1" applyProtection="1">
      <alignment horizontal="center" vertical="center" wrapText="1"/>
    </xf>
    <xf numFmtId="0" fontId="9" fillId="0" borderId="1" xfId="2" applyFont="1" applyFill="1" applyBorder="1" applyAlignment="1">
      <alignment horizontal="left" vertical="center" wrapText="1"/>
    </xf>
    <xf numFmtId="0" fontId="7" fillId="0" borderId="1" xfId="2" applyFont="1" applyFill="1" applyBorder="1" applyAlignment="1">
      <alignment horizontal="left" vertical="center" wrapText="1"/>
    </xf>
    <xf numFmtId="0" fontId="7" fillId="0" borderId="16" xfId="1" applyFont="1" applyFill="1" applyBorder="1" applyAlignment="1">
      <alignment horizontal="center" vertical="center" wrapText="1"/>
    </xf>
    <xf numFmtId="4" fontId="7" fillId="0" borderId="16" xfId="3" applyNumberFormat="1" applyFont="1" applyFill="1" applyBorder="1" applyAlignment="1">
      <alignment horizontal="center" vertical="center" wrapText="1"/>
    </xf>
    <xf numFmtId="0" fontId="7" fillId="0" borderId="16" xfId="2" applyFont="1" applyFill="1" applyBorder="1" applyAlignment="1">
      <alignment horizontal="center" vertical="center" wrapText="1"/>
    </xf>
    <xf numFmtId="0" fontId="9" fillId="0" borderId="16" xfId="1" applyFont="1" applyFill="1" applyBorder="1" applyAlignment="1">
      <alignment horizontal="center" vertical="center" wrapText="1"/>
    </xf>
    <xf numFmtId="4" fontId="7" fillId="0" borderId="15" xfId="0" applyNumberFormat="1" applyFont="1" applyFill="1" applyBorder="1" applyAlignment="1" applyProtection="1">
      <alignment horizontal="center" vertical="center" wrapText="1" shrinkToFit="1"/>
    </xf>
    <xf numFmtId="4" fontId="7" fillId="0" borderId="2" xfId="0" applyNumberFormat="1" applyFont="1" applyFill="1" applyBorder="1" applyAlignment="1" applyProtection="1">
      <alignment horizontal="center" vertical="center" wrapText="1" shrinkToFit="1"/>
    </xf>
    <xf numFmtId="4" fontId="7" fillId="0" borderId="17" xfId="0" applyNumberFormat="1" applyFont="1" applyFill="1" applyBorder="1" applyAlignment="1" applyProtection="1">
      <alignment horizontal="center" vertical="center" wrapText="1" shrinkToFit="1"/>
    </xf>
    <xf numFmtId="0" fontId="9" fillId="0" borderId="1" xfId="0" applyFont="1" applyFill="1" applyBorder="1" applyAlignment="1" applyProtection="1">
      <alignment wrapText="1" shrinkToFit="1"/>
    </xf>
    <xf numFmtId="0" fontId="7" fillId="0" borderId="1" xfId="1" applyFont="1" applyFill="1" applyBorder="1" applyAlignment="1" applyProtection="1">
      <alignment horizontal="left" vertical="center" wrapText="1" shrinkToFit="1"/>
    </xf>
    <xf numFmtId="49" fontId="9" fillId="0" borderId="1" xfId="1" applyNumberFormat="1" applyFont="1" applyFill="1" applyBorder="1" applyAlignment="1" applyProtection="1">
      <alignment horizontal="left" vertical="center" wrapText="1" shrinkToFit="1"/>
    </xf>
    <xf numFmtId="0" fontId="7" fillId="0" borderId="1" xfId="2" applyFont="1" applyFill="1" applyBorder="1" applyAlignment="1" applyProtection="1">
      <alignment horizontal="left" vertical="center" wrapText="1" shrinkToFit="1"/>
    </xf>
    <xf numFmtId="0" fontId="10" fillId="0" borderId="0" xfId="0" applyFont="1" applyBorder="1" applyAlignment="1">
      <alignment horizontal="center" vertical="center" wrapText="1"/>
    </xf>
    <xf numFmtId="0" fontId="4" fillId="0" borderId="0" xfId="0" applyFont="1" applyAlignment="1">
      <alignment horizontal="center" vertical="center" wrapText="1"/>
    </xf>
    <xf numFmtId="10" fontId="5" fillId="0" borderId="2" xfId="1" applyNumberFormat="1" applyFont="1" applyFill="1" applyBorder="1" applyAlignment="1" applyProtection="1">
      <alignment horizontal="center" vertical="center" wrapText="1"/>
    </xf>
    <xf numFmtId="0" fontId="5" fillId="0" borderId="13" xfId="0" applyFont="1" applyFill="1" applyBorder="1" applyAlignment="1" applyProtection="1">
      <alignment horizontal="center" vertical="center" wrapText="1"/>
    </xf>
    <xf numFmtId="0" fontId="5" fillId="0" borderId="14" xfId="0" applyFont="1" applyFill="1" applyBorder="1" applyAlignment="1" applyProtection="1">
      <alignment horizontal="center" vertical="center" wrapText="1"/>
    </xf>
    <xf numFmtId="0" fontId="6" fillId="0" borderId="0" xfId="0" applyFont="1" applyBorder="1" applyAlignment="1">
      <alignment horizontal="center" vertical="center" wrapText="1"/>
    </xf>
    <xf numFmtId="49" fontId="9" fillId="0" borderId="1" xfId="1" applyNumberFormat="1" applyFont="1" applyFill="1" applyBorder="1" applyAlignment="1">
      <alignment horizontal="center" vertical="center" wrapText="1"/>
    </xf>
    <xf numFmtId="0" fontId="7" fillId="0" borderId="1" xfId="2" applyFont="1" applyFill="1" applyBorder="1" applyAlignment="1" applyProtection="1">
      <alignment horizontal="center" vertical="center" wrapText="1" shrinkToFit="1"/>
    </xf>
    <xf numFmtId="0" fontId="7" fillId="0" borderId="1" xfId="2" applyFont="1" applyFill="1" applyBorder="1" applyAlignment="1" applyProtection="1">
      <alignment horizontal="left" vertical="center" shrinkToFit="1"/>
    </xf>
  </cellXfs>
  <cellStyles count="9">
    <cellStyle name="Обычный" xfId="0" builtinId="0"/>
    <cellStyle name="Обычный 2" xfId="1"/>
    <cellStyle name="Обычный 2 2" xfId="3"/>
    <cellStyle name="Обычный 2 2 2" xfId="2"/>
    <cellStyle name="Обычный 2 2 3" xfId="8"/>
    <cellStyle name="Обычный 2 3" xfId="6"/>
    <cellStyle name="Обычный 4" xfId="4"/>
    <cellStyle name="Процентный 2" xfId="7"/>
    <cellStyle name="Финансовый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R535"/>
  <sheetViews>
    <sheetView tabSelected="1" view="pageBreakPreview" topLeftCell="A52" zoomScale="59" zoomScaleNormal="55" zoomScaleSheetLayoutView="59" workbookViewId="0">
      <selection activeCell="E68" sqref="E68"/>
    </sheetView>
  </sheetViews>
  <sheetFormatPr defaultColWidth="9.140625" defaultRowHeight="15" x14ac:dyDescent="0.25"/>
  <cols>
    <col min="1" max="1" width="12.7109375" style="26" customWidth="1"/>
    <col min="2" max="2" width="95.85546875" style="10" customWidth="1"/>
    <col min="3" max="3" width="131" style="10" customWidth="1"/>
    <col min="4" max="4" width="14.28515625" style="28" customWidth="1"/>
    <col min="5" max="5" width="92" style="28" customWidth="1"/>
    <col min="6" max="6" width="21.7109375" style="10" customWidth="1"/>
    <col min="7" max="9" width="20.7109375" style="10" customWidth="1"/>
    <col min="10" max="10" width="9.140625" style="10"/>
    <col min="11" max="11" width="23.85546875" style="11" customWidth="1"/>
    <col min="12" max="12" width="10.7109375" style="12" customWidth="1"/>
    <col min="13" max="13" width="22.5703125" style="11" customWidth="1"/>
    <col min="14" max="14" width="10.7109375" style="12" customWidth="1"/>
    <col min="15" max="15" width="22.28515625" style="11" customWidth="1"/>
    <col min="16" max="16" width="10.7109375" style="12" customWidth="1"/>
    <col min="17" max="17" width="22.28515625" style="11" customWidth="1"/>
    <col min="18" max="18" width="10.7109375" style="12" customWidth="1"/>
    <col min="19" max="16384" width="9.140625" style="10"/>
  </cols>
  <sheetData>
    <row r="2" spans="1:18" ht="43.5" customHeight="1" x14ac:dyDescent="0.25">
      <c r="A2" s="167" t="s">
        <v>1363</v>
      </c>
      <c r="B2" s="167"/>
      <c r="C2" s="167"/>
      <c r="D2" s="167"/>
      <c r="E2" s="167"/>
      <c r="F2" s="167"/>
      <c r="G2" s="167"/>
      <c r="H2" s="167"/>
      <c r="I2" s="167"/>
    </row>
    <row r="3" spans="1:18" ht="39.75" customHeight="1" thickBot="1" x14ac:dyDescent="0.3">
      <c r="G3" s="32" t="s">
        <v>861</v>
      </c>
      <c r="H3" s="6">
        <v>1</v>
      </c>
    </row>
    <row r="4" spans="1:18" s="1" customFormat="1" ht="106.5" customHeight="1" x14ac:dyDescent="0.3">
      <c r="A4" s="27"/>
      <c r="B4" s="4"/>
      <c r="C4" s="166" t="s">
        <v>1362</v>
      </c>
      <c r="D4" s="166"/>
      <c r="E4" s="166"/>
      <c r="F4" s="166"/>
      <c r="G4" s="4"/>
      <c r="H4" s="4"/>
      <c r="I4" s="4"/>
      <c r="K4" s="34"/>
      <c r="L4" s="35"/>
      <c r="M4" s="37" t="s">
        <v>811</v>
      </c>
      <c r="N4" s="7"/>
      <c r="O4" s="2" t="s">
        <v>812</v>
      </c>
      <c r="P4" s="7"/>
      <c r="Q4" s="2" t="s">
        <v>813</v>
      </c>
      <c r="R4" s="8"/>
    </row>
    <row r="5" spans="1:18" s="1" customFormat="1" ht="106.5" hidden="1" customHeight="1" x14ac:dyDescent="0.3">
      <c r="A5" s="27"/>
      <c r="B5" s="4"/>
      <c r="C5" s="171" t="s">
        <v>1364</v>
      </c>
      <c r="D5" s="171"/>
      <c r="E5" s="171"/>
      <c r="F5" s="171"/>
      <c r="G5" s="4"/>
      <c r="H5" s="4"/>
      <c r="I5" s="4"/>
      <c r="K5" s="33"/>
      <c r="L5" s="36"/>
      <c r="M5" s="38"/>
      <c r="N5" s="39"/>
      <c r="O5" s="40"/>
      <c r="P5" s="39"/>
      <c r="Q5" s="40"/>
      <c r="R5" s="41"/>
    </row>
    <row r="6" spans="1:18" s="1" customFormat="1" ht="27" customHeight="1" thickBot="1" x14ac:dyDescent="0.35">
      <c r="A6" s="169" t="s">
        <v>807</v>
      </c>
      <c r="B6" s="170"/>
      <c r="C6" s="170"/>
      <c r="D6" s="170"/>
      <c r="E6" s="170"/>
      <c r="F6" s="168">
        <f>1-H3</f>
        <v>0</v>
      </c>
      <c r="G6" s="168"/>
      <c r="H6" s="168"/>
      <c r="I6" s="168"/>
      <c r="J6" s="42"/>
      <c r="K6" s="43"/>
      <c r="L6" s="44"/>
      <c r="M6" s="45">
        <v>1</v>
      </c>
      <c r="N6" s="46"/>
      <c r="O6" s="47">
        <v>0.1</v>
      </c>
      <c r="P6" s="48"/>
      <c r="Q6" s="47">
        <f>M6</f>
        <v>1</v>
      </c>
      <c r="R6" s="49"/>
    </row>
    <row r="7" spans="1:18" s="1" customFormat="1" ht="141.75" x14ac:dyDescent="0.3">
      <c r="A7" s="50" t="s">
        <v>0</v>
      </c>
      <c r="B7" s="51" t="s">
        <v>1</v>
      </c>
      <c r="C7" s="51" t="s">
        <v>2</v>
      </c>
      <c r="D7" s="51" t="s">
        <v>3</v>
      </c>
      <c r="E7" s="52" t="s">
        <v>815</v>
      </c>
      <c r="F7" s="53" t="s">
        <v>4</v>
      </c>
      <c r="G7" s="54" t="s">
        <v>974</v>
      </c>
      <c r="H7" s="54" t="s">
        <v>6</v>
      </c>
      <c r="I7" s="55" t="s">
        <v>7</v>
      </c>
      <c r="J7" s="42"/>
      <c r="K7" s="56" t="s">
        <v>4</v>
      </c>
      <c r="L7" s="57" t="s">
        <v>808</v>
      </c>
      <c r="M7" s="58" t="s">
        <v>5</v>
      </c>
      <c r="N7" s="57" t="s">
        <v>809</v>
      </c>
      <c r="O7" s="58" t="s">
        <v>6</v>
      </c>
      <c r="P7" s="57" t="s">
        <v>814</v>
      </c>
      <c r="Q7" s="58" t="s">
        <v>7</v>
      </c>
      <c r="R7" s="59" t="s">
        <v>810</v>
      </c>
    </row>
    <row r="8" spans="1:18" s="1" customFormat="1" ht="20.25" x14ac:dyDescent="0.3">
      <c r="A8" s="60">
        <v>1</v>
      </c>
      <c r="B8" s="61">
        <v>2</v>
      </c>
      <c r="C8" s="61">
        <v>3</v>
      </c>
      <c r="D8" s="62">
        <v>4</v>
      </c>
      <c r="E8" s="63">
        <v>5</v>
      </c>
      <c r="F8" s="64">
        <v>6</v>
      </c>
      <c r="G8" s="62">
        <v>7</v>
      </c>
      <c r="H8" s="62">
        <v>8</v>
      </c>
      <c r="I8" s="63">
        <v>9</v>
      </c>
      <c r="J8" s="65"/>
      <c r="K8" s="66">
        <v>10</v>
      </c>
      <c r="L8" s="67">
        <v>11</v>
      </c>
      <c r="M8" s="67">
        <v>12</v>
      </c>
      <c r="N8" s="67">
        <v>13</v>
      </c>
      <c r="O8" s="67">
        <v>14</v>
      </c>
      <c r="P8" s="67">
        <v>15</v>
      </c>
      <c r="Q8" s="67">
        <v>16</v>
      </c>
      <c r="R8" s="68">
        <v>17</v>
      </c>
    </row>
    <row r="9" spans="1:18" s="3" customFormat="1" ht="18.75" x14ac:dyDescent="0.25">
      <c r="A9" s="165" t="s">
        <v>10</v>
      </c>
      <c r="B9" s="165"/>
      <c r="C9" s="165"/>
      <c r="D9" s="94"/>
      <c r="E9" s="116"/>
      <c r="F9" s="30"/>
      <c r="G9" s="29"/>
      <c r="H9" s="29"/>
      <c r="I9" s="31"/>
      <c r="J9" s="70"/>
      <c r="K9" s="30"/>
      <c r="L9" s="71"/>
      <c r="M9" s="29"/>
      <c r="N9" s="71"/>
      <c r="O9" s="29"/>
      <c r="P9" s="71"/>
      <c r="Q9" s="29"/>
      <c r="R9" s="72"/>
    </row>
    <row r="10" spans="1:18" s="3" customFormat="1" ht="18.75" x14ac:dyDescent="0.25">
      <c r="A10" s="163" t="s">
        <v>11</v>
      </c>
      <c r="B10" s="163"/>
      <c r="C10" s="163"/>
      <c r="D10" s="93"/>
      <c r="E10" s="117"/>
      <c r="F10" s="30"/>
      <c r="G10" s="29"/>
      <c r="H10" s="29"/>
      <c r="I10" s="31"/>
      <c r="J10" s="70"/>
      <c r="K10" s="30"/>
      <c r="L10" s="71"/>
      <c r="M10" s="29"/>
      <c r="N10" s="71"/>
      <c r="O10" s="29"/>
      <c r="P10" s="71"/>
      <c r="Q10" s="29"/>
      <c r="R10" s="72"/>
    </row>
    <row r="11" spans="1:18" s="3" customFormat="1" ht="393.75" x14ac:dyDescent="0.25">
      <c r="A11" s="108" t="s">
        <v>12</v>
      </c>
      <c r="B11" s="102" t="s">
        <v>975</v>
      </c>
      <c r="C11" s="102" t="s">
        <v>1089</v>
      </c>
      <c r="D11" s="16" t="s">
        <v>1090</v>
      </c>
      <c r="E11" s="103" t="s">
        <v>1260</v>
      </c>
      <c r="F11" s="30">
        <v>7645</v>
      </c>
      <c r="G11" s="29">
        <v>0</v>
      </c>
      <c r="H11" s="29">
        <v>0</v>
      </c>
      <c r="I11" s="31">
        <v>7645</v>
      </c>
      <c r="J11" s="70"/>
      <c r="K11" s="30">
        <f t="shared" ref="K11:K67" si="0">SUM(M11,O11,Q11)</f>
        <v>7645</v>
      </c>
      <c r="L11" s="71">
        <f t="shared" ref="L11:L67" si="1">K11/F11</f>
        <v>1</v>
      </c>
      <c r="M11" s="29">
        <f t="shared" ref="M11:M67" si="2">ROUND(G11-(G11*$M$6*$F$6),2)</f>
        <v>0</v>
      </c>
      <c r="N11" s="71" t="e">
        <f t="shared" ref="N11:N67" si="3">M11/G11</f>
        <v>#DIV/0!</v>
      </c>
      <c r="O11" s="29">
        <f t="shared" ref="O11:O67" si="4">ROUND(H11-(H11*$O$6*$F$6),2)</f>
        <v>0</v>
      </c>
      <c r="P11" s="71" t="e">
        <f t="shared" ref="P11:P67" si="5">O11/H11</f>
        <v>#DIV/0!</v>
      </c>
      <c r="Q11" s="29">
        <f t="shared" ref="Q11:Q67" si="6">ROUND((I11-(I11*$Q$6*$F$6)),2)</f>
        <v>7645</v>
      </c>
      <c r="R11" s="72">
        <f t="shared" ref="R11:R67" si="7">Q11/I11</f>
        <v>1</v>
      </c>
    </row>
    <row r="12" spans="1:18" s="3" customFormat="1" ht="110.25" x14ac:dyDescent="0.25">
      <c r="A12" s="108" t="s">
        <v>14</v>
      </c>
      <c r="B12" s="109" t="s">
        <v>901</v>
      </c>
      <c r="C12" s="109" t="s">
        <v>1264</v>
      </c>
      <c r="D12" s="13" t="s">
        <v>15</v>
      </c>
      <c r="E12" s="103" t="s">
        <v>816</v>
      </c>
      <c r="F12" s="30" t="s">
        <v>16</v>
      </c>
      <c r="G12" s="29"/>
      <c r="H12" s="29"/>
      <c r="I12" s="31"/>
      <c r="J12" s="70"/>
      <c r="K12" s="30" t="s">
        <v>16</v>
      </c>
      <c r="L12" s="71"/>
      <c r="M12" s="29"/>
      <c r="N12" s="71"/>
      <c r="O12" s="29"/>
      <c r="P12" s="71"/>
      <c r="Q12" s="29"/>
      <c r="R12" s="72"/>
    </row>
    <row r="13" spans="1:18" s="3" customFormat="1" ht="126" x14ac:dyDescent="0.25">
      <c r="A13" s="108" t="s">
        <v>17</v>
      </c>
      <c r="B13" s="109" t="s">
        <v>1265</v>
      </c>
      <c r="C13" s="109" t="s">
        <v>1266</v>
      </c>
      <c r="D13" s="13" t="s">
        <v>909</v>
      </c>
      <c r="E13" s="103" t="s">
        <v>817</v>
      </c>
      <c r="F13" s="30" t="s">
        <v>16</v>
      </c>
      <c r="G13" s="29"/>
      <c r="H13" s="29"/>
      <c r="I13" s="31"/>
      <c r="J13" s="70"/>
      <c r="K13" s="30" t="s">
        <v>16</v>
      </c>
      <c r="L13" s="71"/>
      <c r="M13" s="29"/>
      <c r="N13" s="71"/>
      <c r="O13" s="29"/>
      <c r="P13" s="71"/>
      <c r="Q13" s="29"/>
      <c r="R13" s="72"/>
    </row>
    <row r="14" spans="1:18" s="3" customFormat="1" ht="110.25" x14ac:dyDescent="0.25">
      <c r="A14" s="108" t="s">
        <v>18</v>
      </c>
      <c r="B14" s="109" t="s">
        <v>1267</v>
      </c>
      <c r="C14" s="109" t="s">
        <v>1268</v>
      </c>
      <c r="D14" s="13" t="s">
        <v>19</v>
      </c>
      <c r="E14" s="103" t="s">
        <v>817</v>
      </c>
      <c r="F14" s="30" t="s">
        <v>16</v>
      </c>
      <c r="G14" s="29"/>
      <c r="H14" s="29"/>
      <c r="I14" s="31"/>
      <c r="J14" s="70"/>
      <c r="K14" s="30" t="s">
        <v>16</v>
      </c>
      <c r="L14" s="71"/>
      <c r="M14" s="29"/>
      <c r="N14" s="71"/>
      <c r="O14" s="29"/>
      <c r="P14" s="71"/>
      <c r="Q14" s="29"/>
      <c r="R14" s="72"/>
    </row>
    <row r="15" spans="1:18" s="3" customFormat="1" ht="126" x14ac:dyDescent="0.25">
      <c r="A15" s="108" t="s">
        <v>20</v>
      </c>
      <c r="B15" s="109" t="s">
        <v>976</v>
      </c>
      <c r="C15" s="109" t="s">
        <v>1269</v>
      </c>
      <c r="D15" s="13" t="s">
        <v>21</v>
      </c>
      <c r="E15" s="103" t="s">
        <v>912</v>
      </c>
      <c r="F15" s="30" t="s">
        <v>16</v>
      </c>
      <c r="G15" s="29"/>
      <c r="H15" s="29"/>
      <c r="I15" s="31"/>
      <c r="J15" s="70"/>
      <c r="K15" s="30" t="s">
        <v>16</v>
      </c>
      <c r="L15" s="71"/>
      <c r="M15" s="29"/>
      <c r="N15" s="71"/>
      <c r="O15" s="29"/>
      <c r="P15" s="71"/>
      <c r="Q15" s="29"/>
      <c r="R15" s="72"/>
    </row>
    <row r="16" spans="1:18" s="3" customFormat="1" ht="299.25" x14ac:dyDescent="0.25">
      <c r="A16" s="108" t="s">
        <v>22</v>
      </c>
      <c r="B16" s="109" t="s">
        <v>967</v>
      </c>
      <c r="C16" s="115" t="s">
        <v>1270</v>
      </c>
      <c r="D16" s="13" t="s">
        <v>862</v>
      </c>
      <c r="E16" s="103" t="s">
        <v>818</v>
      </c>
      <c r="F16" s="30" t="s">
        <v>16</v>
      </c>
      <c r="G16" s="29"/>
      <c r="H16" s="29"/>
      <c r="I16" s="31"/>
      <c r="J16" s="70"/>
      <c r="K16" s="30" t="s">
        <v>16</v>
      </c>
      <c r="L16" s="71"/>
      <c r="M16" s="29"/>
      <c r="N16" s="71"/>
      <c r="O16" s="29"/>
      <c r="P16" s="71"/>
      <c r="Q16" s="29"/>
      <c r="R16" s="72"/>
    </row>
    <row r="17" spans="1:18" s="3" customFormat="1" ht="78.75" x14ac:dyDescent="0.25">
      <c r="A17" s="108" t="s">
        <v>1091</v>
      </c>
      <c r="B17" s="109" t="s">
        <v>1271</v>
      </c>
      <c r="C17" s="109" t="s">
        <v>1272</v>
      </c>
      <c r="D17" s="13" t="s">
        <v>19</v>
      </c>
      <c r="E17" s="103" t="s">
        <v>913</v>
      </c>
      <c r="F17" s="30">
        <v>1909.9659999999997</v>
      </c>
      <c r="G17" s="29">
        <v>1909.9659999999997</v>
      </c>
      <c r="H17" s="29">
        <v>0</v>
      </c>
      <c r="I17" s="31">
        <v>0</v>
      </c>
      <c r="J17" s="70"/>
      <c r="K17" s="30">
        <f t="shared" si="0"/>
        <v>1909.97</v>
      </c>
      <c r="L17" s="71">
        <f t="shared" si="1"/>
        <v>1.0000020942781183</v>
      </c>
      <c r="M17" s="29">
        <f t="shared" si="2"/>
        <v>1909.97</v>
      </c>
      <c r="N17" s="71">
        <f t="shared" si="3"/>
        <v>1.0000020942781183</v>
      </c>
      <c r="O17" s="29">
        <f t="shared" si="4"/>
        <v>0</v>
      </c>
      <c r="P17" s="71" t="e">
        <f t="shared" si="5"/>
        <v>#DIV/0!</v>
      </c>
      <c r="Q17" s="29">
        <f t="shared" si="6"/>
        <v>0</v>
      </c>
      <c r="R17" s="72" t="e">
        <f t="shared" si="7"/>
        <v>#DIV/0!</v>
      </c>
    </row>
    <row r="18" spans="1:18" s="3" customFormat="1" ht="78.75" x14ac:dyDescent="0.25">
      <c r="A18" s="108" t="s">
        <v>23</v>
      </c>
      <c r="B18" s="109" t="s">
        <v>1273</v>
      </c>
      <c r="C18" s="109" t="s">
        <v>1274</v>
      </c>
      <c r="D18" s="13" t="s">
        <v>19</v>
      </c>
      <c r="E18" s="103" t="s">
        <v>913</v>
      </c>
      <c r="F18" s="30">
        <v>2108.2259999999997</v>
      </c>
      <c r="G18" s="29">
        <v>2108.2259999999997</v>
      </c>
      <c r="H18" s="29">
        <v>0</v>
      </c>
      <c r="I18" s="31">
        <v>0</v>
      </c>
      <c r="J18" s="70"/>
      <c r="K18" s="30">
        <f t="shared" si="0"/>
        <v>2108.23</v>
      </c>
      <c r="L18" s="71">
        <f t="shared" si="1"/>
        <v>1.0000018973297931</v>
      </c>
      <c r="M18" s="29">
        <f t="shared" si="2"/>
        <v>2108.23</v>
      </c>
      <c r="N18" s="71">
        <f t="shared" si="3"/>
        <v>1.0000018973297931</v>
      </c>
      <c r="O18" s="29">
        <f t="shared" si="4"/>
        <v>0</v>
      </c>
      <c r="P18" s="71" t="e">
        <f t="shared" si="5"/>
        <v>#DIV/0!</v>
      </c>
      <c r="Q18" s="29">
        <f t="shared" si="6"/>
        <v>0</v>
      </c>
      <c r="R18" s="72" t="e">
        <f t="shared" si="7"/>
        <v>#DIV/0!</v>
      </c>
    </row>
    <row r="19" spans="1:18" s="3" customFormat="1" ht="78.75" x14ac:dyDescent="0.25">
      <c r="A19" s="108" t="s">
        <v>24</v>
      </c>
      <c r="B19" s="109" t="s">
        <v>1275</v>
      </c>
      <c r="C19" s="109" t="s">
        <v>1276</v>
      </c>
      <c r="D19" s="13" t="s">
        <v>19</v>
      </c>
      <c r="E19" s="103" t="s">
        <v>913</v>
      </c>
      <c r="F19" s="30">
        <v>2597.4359999999997</v>
      </c>
      <c r="G19" s="29">
        <v>2597.4359999999997</v>
      </c>
      <c r="H19" s="29">
        <v>0</v>
      </c>
      <c r="I19" s="31">
        <v>0</v>
      </c>
      <c r="J19" s="70"/>
      <c r="K19" s="30">
        <f t="shared" si="0"/>
        <v>2597.44</v>
      </c>
      <c r="L19" s="71">
        <f t="shared" si="1"/>
        <v>1.000001539980196</v>
      </c>
      <c r="M19" s="29">
        <f t="shared" si="2"/>
        <v>2597.44</v>
      </c>
      <c r="N19" s="71">
        <f t="shared" si="3"/>
        <v>1.000001539980196</v>
      </c>
      <c r="O19" s="29">
        <f t="shared" si="4"/>
        <v>0</v>
      </c>
      <c r="P19" s="71" t="e">
        <f t="shared" si="5"/>
        <v>#DIV/0!</v>
      </c>
      <c r="Q19" s="29">
        <f t="shared" si="6"/>
        <v>0</v>
      </c>
      <c r="R19" s="72" t="e">
        <f t="shared" si="7"/>
        <v>#DIV/0!</v>
      </c>
    </row>
    <row r="20" spans="1:18" s="3" customFormat="1" ht="78.75" x14ac:dyDescent="0.25">
      <c r="A20" s="108" t="s">
        <v>25</v>
      </c>
      <c r="B20" s="109" t="s">
        <v>1277</v>
      </c>
      <c r="C20" s="109" t="s">
        <v>1278</v>
      </c>
      <c r="D20" s="13" t="s">
        <v>19</v>
      </c>
      <c r="E20" s="103" t="s">
        <v>913</v>
      </c>
      <c r="F20" s="30">
        <v>3582.2269999999999</v>
      </c>
      <c r="G20" s="29">
        <v>3582.2269999999999</v>
      </c>
      <c r="H20" s="29">
        <v>0</v>
      </c>
      <c r="I20" s="31">
        <v>0</v>
      </c>
      <c r="J20" s="70"/>
      <c r="K20" s="30">
        <f t="shared" si="0"/>
        <v>3582.23</v>
      </c>
      <c r="L20" s="71">
        <f t="shared" si="1"/>
        <v>1.0000008374678657</v>
      </c>
      <c r="M20" s="29">
        <f t="shared" si="2"/>
        <v>3582.23</v>
      </c>
      <c r="N20" s="71">
        <f t="shared" si="3"/>
        <v>1.0000008374678657</v>
      </c>
      <c r="O20" s="29">
        <f t="shared" si="4"/>
        <v>0</v>
      </c>
      <c r="P20" s="71" t="e">
        <f t="shared" si="5"/>
        <v>#DIV/0!</v>
      </c>
      <c r="Q20" s="29">
        <f t="shared" si="6"/>
        <v>0</v>
      </c>
      <c r="R20" s="72" t="e">
        <f t="shared" si="7"/>
        <v>#DIV/0!</v>
      </c>
    </row>
    <row r="21" spans="1:18" s="3" customFormat="1" ht="78.75" x14ac:dyDescent="0.25">
      <c r="A21" s="108" t="s">
        <v>26</v>
      </c>
      <c r="B21" s="109" t="s">
        <v>1279</v>
      </c>
      <c r="C21" s="109" t="s">
        <v>1280</v>
      </c>
      <c r="D21" s="13" t="s">
        <v>19</v>
      </c>
      <c r="E21" s="103" t="s">
        <v>913</v>
      </c>
      <c r="F21" s="30">
        <v>4531.8509999999997</v>
      </c>
      <c r="G21" s="29">
        <v>4531.8509999999997</v>
      </c>
      <c r="H21" s="29">
        <v>0</v>
      </c>
      <c r="I21" s="31">
        <v>0</v>
      </c>
      <c r="J21" s="70"/>
      <c r="K21" s="30">
        <f t="shared" si="0"/>
        <v>4531.8500000000004</v>
      </c>
      <c r="L21" s="71">
        <f t="shared" si="1"/>
        <v>0.99999977933961215</v>
      </c>
      <c r="M21" s="29">
        <f t="shared" si="2"/>
        <v>4531.8500000000004</v>
      </c>
      <c r="N21" s="71">
        <f t="shared" si="3"/>
        <v>0.99999977933961215</v>
      </c>
      <c r="O21" s="29">
        <f t="shared" si="4"/>
        <v>0</v>
      </c>
      <c r="P21" s="71" t="e">
        <f t="shared" si="5"/>
        <v>#DIV/0!</v>
      </c>
      <c r="Q21" s="29">
        <f t="shared" si="6"/>
        <v>0</v>
      </c>
      <c r="R21" s="72" t="e">
        <f t="shared" si="7"/>
        <v>#DIV/0!</v>
      </c>
    </row>
    <row r="22" spans="1:18" s="3" customFormat="1" ht="78.75" x14ac:dyDescent="0.25">
      <c r="A22" s="108" t="s">
        <v>27</v>
      </c>
      <c r="B22" s="109" t="s">
        <v>1281</v>
      </c>
      <c r="C22" s="109" t="s">
        <v>1282</v>
      </c>
      <c r="D22" s="13" t="s">
        <v>19</v>
      </c>
      <c r="E22" s="103" t="s">
        <v>913</v>
      </c>
      <c r="F22" s="30">
        <v>6993.3339999999989</v>
      </c>
      <c r="G22" s="29">
        <v>6993.3339999999989</v>
      </c>
      <c r="H22" s="29">
        <v>0</v>
      </c>
      <c r="I22" s="31">
        <v>0</v>
      </c>
      <c r="J22" s="70"/>
      <c r="K22" s="30">
        <f t="shared" si="0"/>
        <v>6993.33</v>
      </c>
      <c r="L22" s="71">
        <f t="shared" si="1"/>
        <v>0.99999942802674679</v>
      </c>
      <c r="M22" s="29">
        <f t="shared" si="2"/>
        <v>6993.33</v>
      </c>
      <c r="N22" s="71">
        <f t="shared" si="3"/>
        <v>0.99999942802674679</v>
      </c>
      <c r="O22" s="29">
        <f t="shared" si="4"/>
        <v>0</v>
      </c>
      <c r="P22" s="71" t="e">
        <f t="shared" si="5"/>
        <v>#DIV/0!</v>
      </c>
      <c r="Q22" s="29">
        <f t="shared" si="6"/>
        <v>0</v>
      </c>
      <c r="R22" s="72" t="e">
        <f t="shared" si="7"/>
        <v>#DIV/0!</v>
      </c>
    </row>
    <row r="23" spans="1:18" s="3" customFormat="1" ht="78.75" x14ac:dyDescent="0.25">
      <c r="A23" s="108" t="s">
        <v>1092</v>
      </c>
      <c r="B23" s="109" t="s">
        <v>1283</v>
      </c>
      <c r="C23" s="109" t="s">
        <v>1284</v>
      </c>
      <c r="D23" s="13" t="s">
        <v>19</v>
      </c>
      <c r="E23" s="103" t="s">
        <v>913</v>
      </c>
      <c r="F23" s="30">
        <v>9307.8469999999998</v>
      </c>
      <c r="G23" s="29">
        <v>9307.8469999999998</v>
      </c>
      <c r="H23" s="29">
        <v>0</v>
      </c>
      <c r="I23" s="31">
        <v>0</v>
      </c>
      <c r="J23" s="70"/>
      <c r="K23" s="30">
        <f t="shared" si="0"/>
        <v>9307.85</v>
      </c>
      <c r="L23" s="71">
        <f t="shared" si="1"/>
        <v>1.0000003223086928</v>
      </c>
      <c r="M23" s="29">
        <f t="shared" si="2"/>
        <v>9307.85</v>
      </c>
      <c r="N23" s="71">
        <f t="shared" si="3"/>
        <v>1.0000003223086928</v>
      </c>
      <c r="O23" s="29">
        <f t="shared" si="4"/>
        <v>0</v>
      </c>
      <c r="P23" s="71" t="e">
        <f t="shared" si="5"/>
        <v>#DIV/0!</v>
      </c>
      <c r="Q23" s="29">
        <f t="shared" si="6"/>
        <v>0</v>
      </c>
      <c r="R23" s="72" t="e">
        <f t="shared" si="7"/>
        <v>#DIV/0!</v>
      </c>
    </row>
    <row r="24" spans="1:18" s="3" customFormat="1" ht="63" x14ac:dyDescent="0.25">
      <c r="A24" s="13" t="s">
        <v>902</v>
      </c>
      <c r="B24" s="109" t="s">
        <v>1285</v>
      </c>
      <c r="C24" s="109" t="s">
        <v>1286</v>
      </c>
      <c r="D24" s="14" t="s">
        <v>1093</v>
      </c>
      <c r="E24" s="103" t="s">
        <v>1261</v>
      </c>
      <c r="F24" s="30">
        <v>127.33106666666664</v>
      </c>
      <c r="G24" s="29">
        <v>127.33106666666664</v>
      </c>
      <c r="H24" s="29">
        <v>0</v>
      </c>
      <c r="I24" s="31">
        <v>0</v>
      </c>
      <c r="J24" s="70"/>
      <c r="K24" s="30">
        <f t="shared" si="0"/>
        <v>127.33</v>
      </c>
      <c r="L24" s="71">
        <f t="shared" si="1"/>
        <v>0.99999162288752796</v>
      </c>
      <c r="M24" s="29">
        <f t="shared" si="2"/>
        <v>127.33</v>
      </c>
      <c r="N24" s="71">
        <f t="shared" si="3"/>
        <v>0.99999162288752796</v>
      </c>
      <c r="O24" s="29">
        <f t="shared" si="4"/>
        <v>0</v>
      </c>
      <c r="P24" s="71" t="e">
        <f t="shared" si="5"/>
        <v>#DIV/0!</v>
      </c>
      <c r="Q24" s="29">
        <f t="shared" si="6"/>
        <v>0</v>
      </c>
      <c r="R24" s="72" t="e">
        <f t="shared" si="7"/>
        <v>#DIV/0!</v>
      </c>
    </row>
    <row r="25" spans="1:18" s="3" customFormat="1" ht="63" x14ac:dyDescent="0.25">
      <c r="A25" s="118" t="s">
        <v>903</v>
      </c>
      <c r="B25" s="112" t="s">
        <v>1094</v>
      </c>
      <c r="C25" s="112" t="s">
        <v>1095</v>
      </c>
      <c r="D25" s="13"/>
      <c r="E25" s="103" t="s">
        <v>1096</v>
      </c>
      <c r="F25" s="30"/>
      <c r="G25" s="29"/>
      <c r="H25" s="29"/>
      <c r="I25" s="31"/>
      <c r="J25" s="70"/>
      <c r="K25" s="30"/>
      <c r="L25" s="71"/>
      <c r="M25" s="29"/>
      <c r="N25" s="71"/>
      <c r="O25" s="29"/>
      <c r="P25" s="71"/>
      <c r="Q25" s="29"/>
      <c r="R25" s="72"/>
    </row>
    <row r="26" spans="1:18" s="3" customFormat="1" ht="63" x14ac:dyDescent="0.25">
      <c r="A26" s="118" t="s">
        <v>904</v>
      </c>
      <c r="B26" s="112" t="s">
        <v>1097</v>
      </c>
      <c r="C26" s="112" t="s">
        <v>1287</v>
      </c>
      <c r="D26" s="13"/>
      <c r="E26" s="103" t="s">
        <v>1096</v>
      </c>
      <c r="F26" s="30"/>
      <c r="G26" s="29"/>
      <c r="H26" s="29"/>
      <c r="I26" s="31"/>
      <c r="J26" s="70"/>
      <c r="K26" s="30"/>
      <c r="L26" s="71"/>
      <c r="M26" s="29"/>
      <c r="N26" s="71"/>
      <c r="O26" s="29"/>
      <c r="P26" s="71"/>
      <c r="Q26" s="29"/>
      <c r="R26" s="72"/>
    </row>
    <row r="27" spans="1:18" s="3" customFormat="1" ht="63" x14ac:dyDescent="0.25">
      <c r="A27" s="118" t="s">
        <v>905</v>
      </c>
      <c r="B27" s="112" t="s">
        <v>1098</v>
      </c>
      <c r="C27" s="112" t="s">
        <v>1288</v>
      </c>
      <c r="D27" s="13"/>
      <c r="E27" s="103" t="s">
        <v>1096</v>
      </c>
      <c r="F27" s="30"/>
      <c r="G27" s="29"/>
      <c r="H27" s="29"/>
      <c r="I27" s="31"/>
      <c r="J27" s="70"/>
      <c r="K27" s="30"/>
      <c r="L27" s="71"/>
      <c r="M27" s="29"/>
      <c r="N27" s="71"/>
      <c r="O27" s="29"/>
      <c r="P27" s="71"/>
      <c r="Q27" s="29"/>
      <c r="R27" s="72"/>
    </row>
    <row r="28" spans="1:18" s="3" customFormat="1" ht="31.5" x14ac:dyDescent="0.25">
      <c r="A28" s="108" t="s">
        <v>28</v>
      </c>
      <c r="B28" s="101" t="s">
        <v>29</v>
      </c>
      <c r="C28" s="101" t="s">
        <v>30</v>
      </c>
      <c r="D28" s="16"/>
      <c r="E28" s="103" t="s">
        <v>819</v>
      </c>
      <c r="F28" s="30">
        <v>62062.441856096004</v>
      </c>
      <c r="G28" s="29">
        <v>0</v>
      </c>
      <c r="H28" s="29">
        <v>0</v>
      </c>
      <c r="I28" s="31">
        <v>62062.441856096004</v>
      </c>
      <c r="J28" s="70"/>
      <c r="K28" s="30">
        <f t="shared" si="0"/>
        <v>62062.44</v>
      </c>
      <c r="L28" s="71">
        <f t="shared" si="1"/>
        <v>0.99999997009308772</v>
      </c>
      <c r="M28" s="29">
        <f t="shared" si="2"/>
        <v>0</v>
      </c>
      <c r="N28" s="71" t="e">
        <f t="shared" si="3"/>
        <v>#DIV/0!</v>
      </c>
      <c r="O28" s="29">
        <f t="shared" si="4"/>
        <v>0</v>
      </c>
      <c r="P28" s="71" t="e">
        <f t="shared" si="5"/>
        <v>#DIV/0!</v>
      </c>
      <c r="Q28" s="29">
        <f t="shared" si="6"/>
        <v>62062.44</v>
      </c>
      <c r="R28" s="72">
        <f t="shared" si="7"/>
        <v>0.99999997009308772</v>
      </c>
    </row>
    <row r="29" spans="1:18" s="3" customFormat="1" ht="102.75" x14ac:dyDescent="0.25">
      <c r="A29" s="108" t="s">
        <v>31</v>
      </c>
      <c r="B29" s="102" t="s">
        <v>32</v>
      </c>
      <c r="C29" s="119" t="s">
        <v>1289</v>
      </c>
      <c r="D29" s="15" t="s">
        <v>13</v>
      </c>
      <c r="E29" s="103"/>
      <c r="F29" s="30" t="s">
        <v>16</v>
      </c>
      <c r="G29" s="29"/>
      <c r="H29" s="29"/>
      <c r="I29" s="31"/>
      <c r="J29" s="70"/>
      <c r="K29" s="30" t="s">
        <v>16</v>
      </c>
      <c r="L29" s="71"/>
      <c r="M29" s="29"/>
      <c r="N29" s="71"/>
      <c r="O29" s="29"/>
      <c r="P29" s="71"/>
      <c r="Q29" s="29"/>
      <c r="R29" s="72"/>
    </row>
    <row r="30" spans="1:18" s="3" customFormat="1" ht="132" x14ac:dyDescent="0.25">
      <c r="A30" s="108" t="s">
        <v>33</v>
      </c>
      <c r="B30" s="102" t="s">
        <v>34</v>
      </c>
      <c r="C30" s="119" t="s">
        <v>1290</v>
      </c>
      <c r="D30" s="15" t="s">
        <v>13</v>
      </c>
      <c r="E30" s="103"/>
      <c r="F30" s="30" t="s">
        <v>16</v>
      </c>
      <c r="G30" s="29"/>
      <c r="H30" s="29"/>
      <c r="I30" s="31"/>
      <c r="J30" s="70"/>
      <c r="K30" s="30" t="s">
        <v>16</v>
      </c>
      <c r="L30" s="71"/>
      <c r="M30" s="29"/>
      <c r="N30" s="71"/>
      <c r="O30" s="29"/>
      <c r="P30" s="71"/>
      <c r="Q30" s="29"/>
      <c r="R30" s="72"/>
    </row>
    <row r="31" spans="1:18" s="3" customFormat="1" ht="47.25" x14ac:dyDescent="0.25">
      <c r="A31" s="120" t="s">
        <v>1099</v>
      </c>
      <c r="B31" s="102" t="s">
        <v>1291</v>
      </c>
      <c r="C31" s="102" t="s">
        <v>1292</v>
      </c>
      <c r="D31" s="15" t="s">
        <v>1100</v>
      </c>
      <c r="E31" s="16" t="s">
        <v>1293</v>
      </c>
      <c r="F31" s="30">
        <v>1773.3</v>
      </c>
      <c r="G31" s="29">
        <v>1773.3</v>
      </c>
      <c r="H31" s="29">
        <v>0</v>
      </c>
      <c r="I31" s="31">
        <v>0</v>
      </c>
      <c r="J31" s="70"/>
      <c r="K31" s="30">
        <f t="shared" si="0"/>
        <v>1773.3</v>
      </c>
      <c r="L31" s="71">
        <f t="shared" si="1"/>
        <v>1</v>
      </c>
      <c r="M31" s="29">
        <f t="shared" si="2"/>
        <v>1773.3</v>
      </c>
      <c r="N31" s="71">
        <f t="shared" si="3"/>
        <v>1</v>
      </c>
      <c r="O31" s="29">
        <f t="shared" si="4"/>
        <v>0</v>
      </c>
      <c r="P31" s="71" t="e">
        <f t="shared" si="5"/>
        <v>#DIV/0!</v>
      </c>
      <c r="Q31" s="29">
        <f t="shared" si="6"/>
        <v>0</v>
      </c>
      <c r="R31" s="72" t="e">
        <f t="shared" si="7"/>
        <v>#DIV/0!</v>
      </c>
    </row>
    <row r="32" spans="1:18" s="3" customFormat="1" ht="173.25" x14ac:dyDescent="0.25">
      <c r="A32" s="111" t="s">
        <v>35</v>
      </c>
      <c r="B32" s="101" t="s">
        <v>1294</v>
      </c>
      <c r="C32" s="102" t="s">
        <v>1295</v>
      </c>
      <c r="D32" s="16"/>
      <c r="E32" s="121" t="s">
        <v>1365</v>
      </c>
      <c r="F32" s="30"/>
      <c r="G32" s="29"/>
      <c r="H32" s="29"/>
      <c r="I32" s="31"/>
      <c r="J32" s="70"/>
      <c r="K32" s="30"/>
      <c r="L32" s="71"/>
      <c r="M32" s="29"/>
      <c r="N32" s="71"/>
      <c r="O32" s="29"/>
      <c r="P32" s="71"/>
      <c r="Q32" s="29"/>
      <c r="R32" s="72"/>
    </row>
    <row r="33" spans="1:18" s="3" customFormat="1" ht="15.75" x14ac:dyDescent="0.25">
      <c r="A33" s="111" t="s">
        <v>1101</v>
      </c>
      <c r="B33" s="101" t="s">
        <v>1102</v>
      </c>
      <c r="C33" s="102"/>
      <c r="D33" s="16"/>
      <c r="E33" s="121"/>
      <c r="F33" s="30">
        <v>25585.254178070401</v>
      </c>
      <c r="G33" s="29">
        <v>0</v>
      </c>
      <c r="H33" s="29">
        <v>0</v>
      </c>
      <c r="I33" s="31">
        <v>25585.254178070401</v>
      </c>
      <c r="J33" s="70"/>
      <c r="K33" s="30">
        <f t="shared" si="0"/>
        <v>25585.25</v>
      </c>
      <c r="L33" s="71">
        <f t="shared" si="1"/>
        <v>0.99999983670006276</v>
      </c>
      <c r="M33" s="29">
        <f t="shared" si="2"/>
        <v>0</v>
      </c>
      <c r="N33" s="71" t="e">
        <f t="shared" si="3"/>
        <v>#DIV/0!</v>
      </c>
      <c r="O33" s="29">
        <f t="shared" si="4"/>
        <v>0</v>
      </c>
      <c r="P33" s="71" t="e">
        <f t="shared" si="5"/>
        <v>#DIV/0!</v>
      </c>
      <c r="Q33" s="29">
        <f t="shared" si="6"/>
        <v>25585.25</v>
      </c>
      <c r="R33" s="72">
        <f t="shared" si="7"/>
        <v>0.99999983670006276</v>
      </c>
    </row>
    <row r="34" spans="1:18" s="3" customFormat="1" ht="31.5" x14ac:dyDescent="0.25">
      <c r="A34" s="114" t="s">
        <v>36</v>
      </c>
      <c r="B34" s="102" t="s">
        <v>37</v>
      </c>
      <c r="C34" s="102"/>
      <c r="D34" s="16" t="s">
        <v>38</v>
      </c>
      <c r="E34" s="104"/>
      <c r="F34" s="30">
        <v>230138.98260000002</v>
      </c>
      <c r="G34" s="29">
        <v>193313.93280000001</v>
      </c>
      <c r="H34" s="29">
        <v>36825.049800000001</v>
      </c>
      <c r="I34" s="31">
        <v>0</v>
      </c>
      <c r="J34" s="70"/>
      <c r="K34" s="30">
        <f t="shared" si="0"/>
        <v>230138.97999999998</v>
      </c>
      <c r="L34" s="71">
        <f t="shared" si="1"/>
        <v>0.99999998870247875</v>
      </c>
      <c r="M34" s="29">
        <f t="shared" si="2"/>
        <v>193313.93</v>
      </c>
      <c r="N34" s="71">
        <f t="shared" si="3"/>
        <v>0.99999998551578784</v>
      </c>
      <c r="O34" s="29">
        <f t="shared" si="4"/>
        <v>36825.050000000003</v>
      </c>
      <c r="P34" s="71">
        <f t="shared" si="5"/>
        <v>1.0000000054310858</v>
      </c>
      <c r="Q34" s="29">
        <f t="shared" si="6"/>
        <v>0</v>
      </c>
      <c r="R34" s="72" t="e">
        <f t="shared" si="7"/>
        <v>#DIV/0!</v>
      </c>
    </row>
    <row r="35" spans="1:18" s="3" customFormat="1" ht="31.5" x14ac:dyDescent="0.25">
      <c r="A35" s="114" t="s">
        <v>39</v>
      </c>
      <c r="B35" s="102" t="s">
        <v>1103</v>
      </c>
      <c r="C35" s="102"/>
      <c r="D35" s="16" t="s">
        <v>38</v>
      </c>
      <c r="E35" s="104"/>
      <c r="F35" s="30">
        <v>246629.38022699999</v>
      </c>
      <c r="G35" s="29">
        <v>198049.63739999998</v>
      </c>
      <c r="H35" s="29">
        <v>48579.742827000009</v>
      </c>
      <c r="I35" s="31">
        <v>0</v>
      </c>
      <c r="J35" s="70"/>
      <c r="K35" s="30">
        <f t="shared" si="0"/>
        <v>246629.38</v>
      </c>
      <c r="L35" s="71">
        <f t="shared" si="1"/>
        <v>0.9999999990795907</v>
      </c>
      <c r="M35" s="29">
        <f t="shared" si="2"/>
        <v>198049.64</v>
      </c>
      <c r="N35" s="71">
        <f t="shared" si="3"/>
        <v>1.0000000131280222</v>
      </c>
      <c r="O35" s="29">
        <f t="shared" si="4"/>
        <v>48579.74</v>
      </c>
      <c r="P35" s="71">
        <f t="shared" si="5"/>
        <v>0.99999994180701979</v>
      </c>
      <c r="Q35" s="29">
        <f t="shared" si="6"/>
        <v>0</v>
      </c>
      <c r="R35" s="72" t="e">
        <f t="shared" si="7"/>
        <v>#DIV/0!</v>
      </c>
    </row>
    <row r="36" spans="1:18" s="3" customFormat="1" ht="31.5" x14ac:dyDescent="0.25">
      <c r="A36" s="114" t="s">
        <v>40</v>
      </c>
      <c r="B36" s="102" t="s">
        <v>41</v>
      </c>
      <c r="C36" s="102"/>
      <c r="D36" s="16" t="s">
        <v>38</v>
      </c>
      <c r="E36" s="104"/>
      <c r="F36" s="30">
        <v>258653.92406399999</v>
      </c>
      <c r="G36" s="29">
        <v>202789.08179999999</v>
      </c>
      <c r="H36" s="29">
        <v>55864.842264000014</v>
      </c>
      <c r="I36" s="31">
        <v>0</v>
      </c>
      <c r="J36" s="70"/>
      <c r="K36" s="30">
        <f t="shared" si="0"/>
        <v>258653.91999999998</v>
      </c>
      <c r="L36" s="71">
        <f t="shared" si="1"/>
        <v>0.99999998428788572</v>
      </c>
      <c r="M36" s="29">
        <f t="shared" si="2"/>
        <v>202789.08</v>
      </c>
      <c r="N36" s="71">
        <f t="shared" si="3"/>
        <v>0.99999999112378246</v>
      </c>
      <c r="O36" s="29">
        <f t="shared" si="4"/>
        <v>55864.84</v>
      </c>
      <c r="P36" s="71">
        <f t="shared" si="5"/>
        <v>0.99999995947361664</v>
      </c>
      <c r="Q36" s="29">
        <f t="shared" si="6"/>
        <v>0</v>
      </c>
      <c r="R36" s="72" t="e">
        <f t="shared" si="7"/>
        <v>#DIV/0!</v>
      </c>
    </row>
    <row r="37" spans="1:18" s="3" customFormat="1" ht="31.5" x14ac:dyDescent="0.25">
      <c r="A37" s="114" t="s">
        <v>42</v>
      </c>
      <c r="B37" s="102" t="s">
        <v>43</v>
      </c>
      <c r="C37" s="102"/>
      <c r="D37" s="16" t="s">
        <v>38</v>
      </c>
      <c r="E37" s="104"/>
      <c r="F37" s="30">
        <v>273379.06559999997</v>
      </c>
      <c r="G37" s="29">
        <v>207582.18059999999</v>
      </c>
      <c r="H37" s="29">
        <v>65796.885000000009</v>
      </c>
      <c r="I37" s="31">
        <v>0</v>
      </c>
      <c r="J37" s="70"/>
      <c r="K37" s="30">
        <f t="shared" si="0"/>
        <v>273379.07</v>
      </c>
      <c r="L37" s="71">
        <f t="shared" si="1"/>
        <v>1.0000000160948683</v>
      </c>
      <c r="M37" s="29">
        <f t="shared" si="2"/>
        <v>207582.18</v>
      </c>
      <c r="N37" s="71">
        <f t="shared" si="3"/>
        <v>0.99999999710957854</v>
      </c>
      <c r="O37" s="29">
        <f t="shared" si="4"/>
        <v>65796.89</v>
      </c>
      <c r="P37" s="71">
        <f t="shared" si="5"/>
        <v>1.0000000759914394</v>
      </c>
      <c r="Q37" s="29">
        <f t="shared" si="6"/>
        <v>0</v>
      </c>
      <c r="R37" s="72" t="e">
        <f t="shared" si="7"/>
        <v>#DIV/0!</v>
      </c>
    </row>
    <row r="38" spans="1:18" s="3" customFormat="1" ht="31.5" x14ac:dyDescent="0.25">
      <c r="A38" s="114" t="s">
        <v>44</v>
      </c>
      <c r="B38" s="102" t="s">
        <v>45</v>
      </c>
      <c r="C38" s="102"/>
      <c r="D38" s="16" t="s">
        <v>38</v>
      </c>
      <c r="E38" s="104"/>
      <c r="F38" s="30">
        <v>299580.59967600001</v>
      </c>
      <c r="G38" s="29">
        <v>217320.99239999999</v>
      </c>
      <c r="H38" s="29">
        <v>82259.60727600001</v>
      </c>
      <c r="I38" s="31">
        <v>0</v>
      </c>
      <c r="J38" s="70"/>
      <c r="K38" s="30">
        <f t="shared" si="0"/>
        <v>299580.59999999998</v>
      </c>
      <c r="L38" s="71">
        <f t="shared" si="1"/>
        <v>1.0000000010815118</v>
      </c>
      <c r="M38" s="29">
        <f t="shared" si="2"/>
        <v>217320.99</v>
      </c>
      <c r="N38" s="71">
        <f t="shared" si="3"/>
        <v>0.99999998895642817</v>
      </c>
      <c r="O38" s="29">
        <f t="shared" si="4"/>
        <v>82259.61</v>
      </c>
      <c r="P38" s="71">
        <f t="shared" si="5"/>
        <v>1.000000033114673</v>
      </c>
      <c r="Q38" s="29">
        <f t="shared" si="6"/>
        <v>0</v>
      </c>
      <c r="R38" s="72" t="e">
        <f t="shared" si="7"/>
        <v>#DIV/0!</v>
      </c>
    </row>
    <row r="39" spans="1:18" s="3" customFormat="1" ht="31.5" x14ac:dyDescent="0.25">
      <c r="A39" s="114" t="s">
        <v>46</v>
      </c>
      <c r="B39" s="102" t="s">
        <v>863</v>
      </c>
      <c r="C39" s="102"/>
      <c r="D39" s="16" t="s">
        <v>38</v>
      </c>
      <c r="E39" s="104"/>
      <c r="F39" s="30">
        <v>322326.29915100004</v>
      </c>
      <c r="G39" s="29">
        <v>226884.04740000001</v>
      </c>
      <c r="H39" s="29">
        <v>95442.251751000018</v>
      </c>
      <c r="I39" s="31">
        <v>0</v>
      </c>
      <c r="J39" s="70"/>
      <c r="K39" s="30">
        <f t="shared" si="0"/>
        <v>322326.3</v>
      </c>
      <c r="L39" s="71">
        <f t="shared" si="1"/>
        <v>1.0000000026339766</v>
      </c>
      <c r="M39" s="29">
        <f t="shared" si="2"/>
        <v>226884.05</v>
      </c>
      <c r="N39" s="71">
        <f t="shared" si="3"/>
        <v>1.0000000114595979</v>
      </c>
      <c r="O39" s="29">
        <f t="shared" si="4"/>
        <v>95442.25</v>
      </c>
      <c r="P39" s="71">
        <f t="shared" si="5"/>
        <v>0.99999998165382742</v>
      </c>
      <c r="Q39" s="29">
        <f t="shared" si="6"/>
        <v>0</v>
      </c>
      <c r="R39" s="72" t="e">
        <f t="shared" si="7"/>
        <v>#DIV/0!</v>
      </c>
    </row>
    <row r="40" spans="1:18" s="3" customFormat="1" ht="31.5" x14ac:dyDescent="0.25">
      <c r="A40" s="114" t="s">
        <v>47</v>
      </c>
      <c r="B40" s="102" t="s">
        <v>48</v>
      </c>
      <c r="C40" s="102"/>
      <c r="D40" s="16" t="s">
        <v>38</v>
      </c>
      <c r="E40" s="104"/>
      <c r="F40" s="30">
        <v>375930.79787100002</v>
      </c>
      <c r="G40" s="29">
        <v>246675.6624</v>
      </c>
      <c r="H40" s="29">
        <v>129255.13547100002</v>
      </c>
      <c r="I40" s="31">
        <v>0</v>
      </c>
      <c r="J40" s="70"/>
      <c r="K40" s="30">
        <f t="shared" si="0"/>
        <v>375930.8</v>
      </c>
      <c r="L40" s="71">
        <f t="shared" si="1"/>
        <v>1.0000000056632763</v>
      </c>
      <c r="M40" s="29">
        <f t="shared" si="2"/>
        <v>246675.66</v>
      </c>
      <c r="N40" s="71">
        <f t="shared" si="3"/>
        <v>0.99999999027062514</v>
      </c>
      <c r="O40" s="29">
        <f t="shared" si="4"/>
        <v>129255.14</v>
      </c>
      <c r="P40" s="71">
        <f t="shared" si="5"/>
        <v>1.0000000350392266</v>
      </c>
      <c r="Q40" s="29">
        <f t="shared" si="6"/>
        <v>0</v>
      </c>
      <c r="R40" s="72" t="e">
        <f t="shared" si="7"/>
        <v>#DIV/0!</v>
      </c>
    </row>
    <row r="41" spans="1:18" s="3" customFormat="1" ht="31.5" x14ac:dyDescent="0.25">
      <c r="A41" s="114" t="s">
        <v>49</v>
      </c>
      <c r="B41" s="102" t="s">
        <v>50</v>
      </c>
      <c r="C41" s="102"/>
      <c r="D41" s="16" t="s">
        <v>38</v>
      </c>
      <c r="E41" s="104"/>
      <c r="F41" s="30">
        <v>459932.46135900001</v>
      </c>
      <c r="G41" s="29">
        <v>276665.58779999998</v>
      </c>
      <c r="H41" s="29">
        <v>183266.87355900003</v>
      </c>
      <c r="I41" s="31">
        <v>0</v>
      </c>
      <c r="J41" s="70"/>
      <c r="K41" s="30">
        <f t="shared" si="0"/>
        <v>459932.46</v>
      </c>
      <c r="L41" s="71">
        <f t="shared" si="1"/>
        <v>0.99999999704521836</v>
      </c>
      <c r="M41" s="29">
        <f t="shared" si="2"/>
        <v>276665.59000000003</v>
      </c>
      <c r="N41" s="71">
        <f t="shared" si="3"/>
        <v>1.0000000079518383</v>
      </c>
      <c r="O41" s="29">
        <f t="shared" si="4"/>
        <v>183266.87</v>
      </c>
      <c r="P41" s="71">
        <f t="shared" si="5"/>
        <v>0.99999998058023276</v>
      </c>
      <c r="Q41" s="29">
        <f t="shared" si="6"/>
        <v>0</v>
      </c>
      <c r="R41" s="72" t="e">
        <f t="shared" si="7"/>
        <v>#DIV/0!</v>
      </c>
    </row>
    <row r="42" spans="1:18" s="3" customFormat="1" ht="31.5" x14ac:dyDescent="0.25">
      <c r="A42" s="114" t="s">
        <v>51</v>
      </c>
      <c r="B42" s="102" t="s">
        <v>52</v>
      </c>
      <c r="C42" s="102"/>
      <c r="D42" s="16" t="s">
        <v>38</v>
      </c>
      <c r="E42" s="104"/>
      <c r="F42" s="30">
        <v>569028.89685000002</v>
      </c>
      <c r="G42" s="29">
        <v>306764.76779999997</v>
      </c>
      <c r="H42" s="29">
        <v>262264.12905000005</v>
      </c>
      <c r="I42" s="31">
        <v>0</v>
      </c>
      <c r="J42" s="70"/>
      <c r="K42" s="30">
        <f t="shared" si="0"/>
        <v>569028.9</v>
      </c>
      <c r="L42" s="71">
        <f t="shared" si="1"/>
        <v>1.000000005535747</v>
      </c>
      <c r="M42" s="29">
        <f t="shared" si="2"/>
        <v>306764.77</v>
      </c>
      <c r="N42" s="71">
        <f t="shared" si="3"/>
        <v>1.0000000071716191</v>
      </c>
      <c r="O42" s="29">
        <f t="shared" si="4"/>
        <v>262264.13</v>
      </c>
      <c r="P42" s="71">
        <f t="shared" si="5"/>
        <v>1.0000000036223022</v>
      </c>
      <c r="Q42" s="29">
        <f t="shared" si="6"/>
        <v>0</v>
      </c>
      <c r="R42" s="72" t="e">
        <f t="shared" si="7"/>
        <v>#DIV/0!</v>
      </c>
    </row>
    <row r="43" spans="1:18" s="3" customFormat="1" ht="31.5" x14ac:dyDescent="0.25">
      <c r="A43" s="114" t="s">
        <v>53</v>
      </c>
      <c r="B43" s="102" t="s">
        <v>54</v>
      </c>
      <c r="C43" s="102"/>
      <c r="D43" s="16" t="s">
        <v>38</v>
      </c>
      <c r="E43" s="104"/>
      <c r="F43" s="30">
        <v>700123.52805000008</v>
      </c>
      <c r="G43" s="29">
        <v>346921.16700000002</v>
      </c>
      <c r="H43" s="29">
        <v>353202.36105000001</v>
      </c>
      <c r="I43" s="31">
        <v>0</v>
      </c>
      <c r="J43" s="70"/>
      <c r="K43" s="30">
        <f t="shared" si="0"/>
        <v>700123.53</v>
      </c>
      <c r="L43" s="71">
        <f t="shared" si="1"/>
        <v>1.0000000027852227</v>
      </c>
      <c r="M43" s="29">
        <f t="shared" si="2"/>
        <v>346921.17</v>
      </c>
      <c r="N43" s="71">
        <f t="shared" si="3"/>
        <v>1.0000000086474976</v>
      </c>
      <c r="O43" s="29">
        <f t="shared" si="4"/>
        <v>353202.36</v>
      </c>
      <c r="P43" s="71">
        <f t="shared" si="5"/>
        <v>0.99999999702719988</v>
      </c>
      <c r="Q43" s="29">
        <f t="shared" si="6"/>
        <v>0</v>
      </c>
      <c r="R43" s="72" t="e">
        <f t="shared" si="7"/>
        <v>#DIV/0!</v>
      </c>
    </row>
    <row r="44" spans="1:18" s="3" customFormat="1" ht="31.5" x14ac:dyDescent="0.25">
      <c r="A44" s="114" t="s">
        <v>55</v>
      </c>
      <c r="B44" s="102" t="s">
        <v>56</v>
      </c>
      <c r="C44" s="102"/>
      <c r="D44" s="16" t="s">
        <v>38</v>
      </c>
      <c r="E44" s="104"/>
      <c r="F44" s="30">
        <v>757513.66214999999</v>
      </c>
      <c r="G44" s="29">
        <v>367004.36219999997</v>
      </c>
      <c r="H44" s="29">
        <v>390509.29995000002</v>
      </c>
      <c r="I44" s="31">
        <v>0</v>
      </c>
      <c r="J44" s="70"/>
      <c r="K44" s="30">
        <f t="shared" si="0"/>
        <v>757513.65999999992</v>
      </c>
      <c r="L44" s="71">
        <f t="shared" si="1"/>
        <v>0.99999999716176724</v>
      </c>
      <c r="M44" s="29">
        <f t="shared" si="2"/>
        <v>367004.36</v>
      </c>
      <c r="N44" s="71">
        <f t="shared" si="3"/>
        <v>0.99999999400552086</v>
      </c>
      <c r="O44" s="29">
        <f t="shared" si="4"/>
        <v>390509.3</v>
      </c>
      <c r="P44" s="71">
        <f t="shared" si="5"/>
        <v>1.0000000001280378</v>
      </c>
      <c r="Q44" s="29">
        <f t="shared" si="6"/>
        <v>0</v>
      </c>
      <c r="R44" s="72" t="e">
        <f t="shared" si="7"/>
        <v>#DIV/0!</v>
      </c>
    </row>
    <row r="45" spans="1:18" s="3" customFormat="1" ht="258" x14ac:dyDescent="0.25">
      <c r="A45" s="111" t="s">
        <v>57</v>
      </c>
      <c r="B45" s="101" t="s">
        <v>1104</v>
      </c>
      <c r="C45" s="102" t="s">
        <v>1296</v>
      </c>
      <c r="D45" s="16"/>
      <c r="E45" s="121" t="s">
        <v>1366</v>
      </c>
      <c r="F45" s="30"/>
      <c r="G45" s="29"/>
      <c r="H45" s="29"/>
      <c r="I45" s="31"/>
      <c r="J45" s="70"/>
      <c r="K45" s="30"/>
      <c r="L45" s="71"/>
      <c r="M45" s="29"/>
      <c r="N45" s="71"/>
      <c r="O45" s="29"/>
      <c r="P45" s="71"/>
      <c r="Q45" s="29"/>
      <c r="R45" s="72"/>
    </row>
    <row r="46" spans="1:18" s="3" customFormat="1" ht="31.5" x14ac:dyDescent="0.25">
      <c r="A46" s="111" t="s">
        <v>1105</v>
      </c>
      <c r="B46" s="101" t="s">
        <v>1102</v>
      </c>
      <c r="C46" s="102"/>
      <c r="D46" s="16" t="s">
        <v>38</v>
      </c>
      <c r="E46" s="121"/>
      <c r="F46" s="30">
        <v>90230.97899084544</v>
      </c>
      <c r="G46" s="29">
        <v>0</v>
      </c>
      <c r="H46" s="29">
        <v>0</v>
      </c>
      <c r="I46" s="31">
        <v>90230.97899084544</v>
      </c>
      <c r="J46" s="70"/>
      <c r="K46" s="30">
        <f t="shared" si="0"/>
        <v>90230.98</v>
      </c>
      <c r="L46" s="71">
        <f t="shared" si="1"/>
        <v>1.0000000111841252</v>
      </c>
      <c r="M46" s="29">
        <f t="shared" si="2"/>
        <v>0</v>
      </c>
      <c r="N46" s="71" t="e">
        <f t="shared" si="3"/>
        <v>#DIV/0!</v>
      </c>
      <c r="O46" s="29">
        <f t="shared" si="4"/>
        <v>0</v>
      </c>
      <c r="P46" s="71" t="e">
        <f t="shared" si="5"/>
        <v>#DIV/0!</v>
      </c>
      <c r="Q46" s="29">
        <f t="shared" si="6"/>
        <v>90230.98</v>
      </c>
      <c r="R46" s="72">
        <f t="shared" si="7"/>
        <v>1.0000000111841252</v>
      </c>
    </row>
    <row r="47" spans="1:18" s="3" customFormat="1" ht="31.5" x14ac:dyDescent="0.25">
      <c r="A47" s="114" t="s">
        <v>58</v>
      </c>
      <c r="B47" s="102" t="s">
        <v>37</v>
      </c>
      <c r="C47" s="122"/>
      <c r="D47" s="16" t="s">
        <v>38</v>
      </c>
      <c r="E47" s="104"/>
      <c r="F47" s="30">
        <v>382593.99596399994</v>
      </c>
      <c r="G47" s="29">
        <v>328193.53199999995</v>
      </c>
      <c r="H47" s="29">
        <v>54400.46396400001</v>
      </c>
      <c r="I47" s="31">
        <v>0</v>
      </c>
      <c r="J47" s="70"/>
      <c r="K47" s="30">
        <f t="shared" si="0"/>
        <v>382593.99000000005</v>
      </c>
      <c r="L47" s="71">
        <f t="shared" si="1"/>
        <v>0.99999998441167415</v>
      </c>
      <c r="M47" s="29">
        <f t="shared" si="2"/>
        <v>328193.53000000003</v>
      </c>
      <c r="N47" s="71">
        <f t="shared" si="3"/>
        <v>0.99999999390603489</v>
      </c>
      <c r="O47" s="29">
        <f t="shared" si="4"/>
        <v>54400.46</v>
      </c>
      <c r="P47" s="71">
        <f t="shared" si="5"/>
        <v>0.99999992713297425</v>
      </c>
      <c r="Q47" s="29">
        <f t="shared" si="6"/>
        <v>0</v>
      </c>
      <c r="R47" s="72" t="e">
        <f t="shared" si="7"/>
        <v>#DIV/0!</v>
      </c>
    </row>
    <row r="48" spans="1:18" s="3" customFormat="1" ht="31.5" x14ac:dyDescent="0.25">
      <c r="A48" s="114" t="s">
        <v>59</v>
      </c>
      <c r="B48" s="102" t="s">
        <v>8</v>
      </c>
      <c r="C48" s="122"/>
      <c r="D48" s="16" t="s">
        <v>38</v>
      </c>
      <c r="E48" s="104"/>
      <c r="F48" s="30">
        <v>392878.17659099994</v>
      </c>
      <c r="G48" s="29">
        <v>332929.25039999996</v>
      </c>
      <c r="H48" s="29">
        <v>59948.926191000006</v>
      </c>
      <c r="I48" s="31">
        <v>0</v>
      </c>
      <c r="J48" s="70"/>
      <c r="K48" s="30">
        <f t="shared" si="0"/>
        <v>392878.18</v>
      </c>
      <c r="L48" s="71">
        <f t="shared" si="1"/>
        <v>1.00000000867699</v>
      </c>
      <c r="M48" s="29">
        <f t="shared" si="2"/>
        <v>332929.25</v>
      </c>
      <c r="N48" s="71">
        <f t="shared" si="3"/>
        <v>0.99999999879854362</v>
      </c>
      <c r="O48" s="29">
        <f t="shared" si="4"/>
        <v>59948.93</v>
      </c>
      <c r="P48" s="71">
        <f t="shared" si="5"/>
        <v>1.0000000635374182</v>
      </c>
      <c r="Q48" s="29">
        <f t="shared" si="6"/>
        <v>0</v>
      </c>
      <c r="R48" s="72" t="e">
        <f t="shared" si="7"/>
        <v>#DIV/0!</v>
      </c>
    </row>
    <row r="49" spans="1:18" s="3" customFormat="1" ht="31.5" x14ac:dyDescent="0.25">
      <c r="A49" s="114" t="s">
        <v>60</v>
      </c>
      <c r="B49" s="102" t="s">
        <v>41</v>
      </c>
      <c r="C49" s="122"/>
      <c r="D49" s="16" t="s">
        <v>38</v>
      </c>
      <c r="E49" s="104"/>
      <c r="F49" s="30">
        <v>406291.66296599997</v>
      </c>
      <c r="G49" s="29">
        <v>337668.68099999998</v>
      </c>
      <c r="H49" s="29">
        <v>68622.981966000007</v>
      </c>
      <c r="I49" s="31">
        <v>0</v>
      </c>
      <c r="J49" s="70"/>
      <c r="K49" s="30">
        <f t="shared" si="0"/>
        <v>406291.66</v>
      </c>
      <c r="L49" s="71">
        <f t="shared" si="1"/>
        <v>0.99999999269982565</v>
      </c>
      <c r="M49" s="29">
        <f t="shared" si="2"/>
        <v>337668.68</v>
      </c>
      <c r="N49" s="71">
        <f t="shared" si="3"/>
        <v>0.99999999703851716</v>
      </c>
      <c r="O49" s="29">
        <f t="shared" si="4"/>
        <v>68622.98</v>
      </c>
      <c r="P49" s="71">
        <f t="shared" si="5"/>
        <v>0.99999997135070562</v>
      </c>
      <c r="Q49" s="29">
        <f t="shared" si="6"/>
        <v>0</v>
      </c>
      <c r="R49" s="72" t="e">
        <f t="shared" si="7"/>
        <v>#DIV/0!</v>
      </c>
    </row>
    <row r="50" spans="1:18" s="3" customFormat="1" ht="31.5" x14ac:dyDescent="0.25">
      <c r="A50" s="114" t="s">
        <v>61</v>
      </c>
      <c r="B50" s="102" t="s">
        <v>43</v>
      </c>
      <c r="C50" s="122"/>
      <c r="D50" s="16" t="s">
        <v>38</v>
      </c>
      <c r="E50" s="104"/>
      <c r="F50" s="30">
        <v>417063.71553299995</v>
      </c>
      <c r="G50" s="29">
        <v>342461.79359999998</v>
      </c>
      <c r="H50" s="29">
        <v>74601.921933000005</v>
      </c>
      <c r="I50" s="31">
        <v>0</v>
      </c>
      <c r="J50" s="70"/>
      <c r="K50" s="30">
        <f t="shared" si="0"/>
        <v>417063.70999999996</v>
      </c>
      <c r="L50" s="71">
        <f t="shared" si="1"/>
        <v>0.99999998673344193</v>
      </c>
      <c r="M50" s="29">
        <f t="shared" si="2"/>
        <v>342461.79</v>
      </c>
      <c r="N50" s="71">
        <f t="shared" si="3"/>
        <v>0.99999998948787849</v>
      </c>
      <c r="O50" s="29">
        <f t="shared" si="4"/>
        <v>74601.919999999998</v>
      </c>
      <c r="P50" s="71">
        <f t="shared" si="5"/>
        <v>0.99999997408913932</v>
      </c>
      <c r="Q50" s="29">
        <f t="shared" si="6"/>
        <v>0</v>
      </c>
      <c r="R50" s="72" t="e">
        <f t="shared" si="7"/>
        <v>#DIV/0!</v>
      </c>
    </row>
    <row r="51" spans="1:18" s="3" customFormat="1" ht="31.5" x14ac:dyDescent="0.25">
      <c r="A51" s="114" t="s">
        <v>62</v>
      </c>
      <c r="B51" s="102" t="s">
        <v>45</v>
      </c>
      <c r="C51" s="122"/>
      <c r="D51" s="16" t="s">
        <v>38</v>
      </c>
      <c r="E51" s="104"/>
      <c r="F51" s="30">
        <v>450595.52918100002</v>
      </c>
      <c r="G51" s="29">
        <v>352200.6054</v>
      </c>
      <c r="H51" s="29">
        <v>98394.923781000005</v>
      </c>
      <c r="I51" s="31">
        <v>0</v>
      </c>
      <c r="J51" s="70"/>
      <c r="K51" s="30">
        <f t="shared" si="0"/>
        <v>450595.52999999997</v>
      </c>
      <c r="L51" s="71">
        <f t="shared" si="1"/>
        <v>1.0000000018175945</v>
      </c>
      <c r="M51" s="29">
        <f t="shared" si="2"/>
        <v>352200.61</v>
      </c>
      <c r="N51" s="71">
        <f t="shared" si="3"/>
        <v>1.0000000130607385</v>
      </c>
      <c r="O51" s="29">
        <f t="shared" si="4"/>
        <v>98394.92</v>
      </c>
      <c r="P51" s="71">
        <f t="shared" si="5"/>
        <v>0.9999999615732208</v>
      </c>
      <c r="Q51" s="29">
        <f t="shared" si="6"/>
        <v>0</v>
      </c>
      <c r="R51" s="72" t="e">
        <f t="shared" si="7"/>
        <v>#DIV/0!</v>
      </c>
    </row>
    <row r="52" spans="1:18" s="3" customFormat="1" ht="31.5" x14ac:dyDescent="0.25">
      <c r="A52" s="114" t="s">
        <v>63</v>
      </c>
      <c r="B52" s="102" t="s">
        <v>863</v>
      </c>
      <c r="C52" s="102"/>
      <c r="D52" s="16" t="s">
        <v>38</v>
      </c>
      <c r="E52" s="104"/>
      <c r="F52" s="30">
        <v>467462.34667829995</v>
      </c>
      <c r="G52" s="29">
        <v>360073.53299999994</v>
      </c>
      <c r="H52" s="29">
        <v>107388.81367830002</v>
      </c>
      <c r="I52" s="31">
        <v>0</v>
      </c>
      <c r="J52" s="70"/>
      <c r="K52" s="30">
        <f t="shared" si="0"/>
        <v>467462.34</v>
      </c>
      <c r="L52" s="71">
        <f t="shared" si="1"/>
        <v>0.99999998571371584</v>
      </c>
      <c r="M52" s="29">
        <f t="shared" si="2"/>
        <v>360073.53</v>
      </c>
      <c r="N52" s="71">
        <f t="shared" si="3"/>
        <v>0.99999999166836873</v>
      </c>
      <c r="O52" s="29">
        <f t="shared" si="4"/>
        <v>107388.81</v>
      </c>
      <c r="P52" s="71">
        <f t="shared" si="5"/>
        <v>0.9999999657478289</v>
      </c>
      <c r="Q52" s="29">
        <f t="shared" si="6"/>
        <v>0</v>
      </c>
      <c r="R52" s="72" t="e">
        <f t="shared" si="7"/>
        <v>#DIV/0!</v>
      </c>
    </row>
    <row r="53" spans="1:18" s="3" customFormat="1" ht="31.5" x14ac:dyDescent="0.25">
      <c r="A53" s="114" t="s">
        <v>64</v>
      </c>
      <c r="B53" s="102" t="s">
        <v>48</v>
      </c>
      <c r="C53" s="102"/>
      <c r="D53" s="16" t="s">
        <v>38</v>
      </c>
      <c r="E53" s="104"/>
      <c r="F53" s="30">
        <v>520434.58234199998</v>
      </c>
      <c r="G53" s="29">
        <v>378994.46459999995</v>
      </c>
      <c r="H53" s="29">
        <v>141440.11774200003</v>
      </c>
      <c r="I53" s="31">
        <v>0</v>
      </c>
      <c r="J53" s="70"/>
      <c r="K53" s="30">
        <f t="shared" si="0"/>
        <v>520434.58</v>
      </c>
      <c r="L53" s="71">
        <f t="shared" si="1"/>
        <v>0.99999999549991481</v>
      </c>
      <c r="M53" s="29">
        <f t="shared" si="2"/>
        <v>378994.46</v>
      </c>
      <c r="N53" s="71">
        <f t="shared" si="3"/>
        <v>0.99999998786261979</v>
      </c>
      <c r="O53" s="29">
        <f t="shared" si="4"/>
        <v>141440.12</v>
      </c>
      <c r="P53" s="71">
        <f t="shared" si="5"/>
        <v>1.000000015964353</v>
      </c>
      <c r="Q53" s="29">
        <f t="shared" si="6"/>
        <v>0</v>
      </c>
      <c r="R53" s="72" t="e">
        <f t="shared" si="7"/>
        <v>#DIV/0!</v>
      </c>
    </row>
    <row r="54" spans="1:18" s="3" customFormat="1" ht="31.5" x14ac:dyDescent="0.25">
      <c r="A54" s="114" t="s">
        <v>65</v>
      </c>
      <c r="B54" s="102" t="s">
        <v>50</v>
      </c>
      <c r="C54" s="102"/>
      <c r="D54" s="16" t="s">
        <v>38</v>
      </c>
      <c r="E54" s="104"/>
      <c r="F54" s="30">
        <v>609888.19447800005</v>
      </c>
      <c r="G54" s="29">
        <v>411545.18699999998</v>
      </c>
      <c r="H54" s="29">
        <v>198343.00747800001</v>
      </c>
      <c r="I54" s="31">
        <v>0</v>
      </c>
      <c r="J54" s="70"/>
      <c r="K54" s="30">
        <f t="shared" si="0"/>
        <v>609888.19999999995</v>
      </c>
      <c r="L54" s="71">
        <f t="shared" si="1"/>
        <v>1.0000000090541183</v>
      </c>
      <c r="M54" s="29">
        <f t="shared" si="2"/>
        <v>411545.19</v>
      </c>
      <c r="N54" s="71">
        <f t="shared" si="3"/>
        <v>1.0000000072896005</v>
      </c>
      <c r="O54" s="29">
        <f t="shared" si="4"/>
        <v>198343.01</v>
      </c>
      <c r="P54" s="71">
        <f t="shared" si="5"/>
        <v>1.0000000127153461</v>
      </c>
      <c r="Q54" s="29">
        <f t="shared" si="6"/>
        <v>0</v>
      </c>
      <c r="R54" s="72" t="e">
        <f t="shared" si="7"/>
        <v>#DIV/0!</v>
      </c>
    </row>
    <row r="55" spans="1:18" s="3" customFormat="1" ht="31.5" x14ac:dyDescent="0.25">
      <c r="A55" s="114" t="s">
        <v>66</v>
      </c>
      <c r="B55" s="102" t="s">
        <v>52</v>
      </c>
      <c r="C55" s="102"/>
      <c r="D55" s="16" t="s">
        <v>38</v>
      </c>
      <c r="E55" s="104"/>
      <c r="F55" s="30">
        <v>771615.22199999995</v>
      </c>
      <c r="G55" s="29">
        <v>441644.38079999993</v>
      </c>
      <c r="H55" s="29">
        <v>329970.84120000002</v>
      </c>
      <c r="I55" s="31">
        <v>0</v>
      </c>
      <c r="J55" s="70"/>
      <c r="K55" s="30">
        <f t="shared" si="0"/>
        <v>771615.22</v>
      </c>
      <c r="L55" s="71">
        <f t="shared" si="1"/>
        <v>0.99999999740803458</v>
      </c>
      <c r="M55" s="29">
        <f t="shared" si="2"/>
        <v>441644.38</v>
      </c>
      <c r="N55" s="71">
        <f t="shared" si="3"/>
        <v>0.99999999818858798</v>
      </c>
      <c r="O55" s="29">
        <f t="shared" si="4"/>
        <v>329970.84000000003</v>
      </c>
      <c r="P55" s="71">
        <f t="shared" si="5"/>
        <v>0.99999999636331505</v>
      </c>
      <c r="Q55" s="29">
        <f t="shared" si="6"/>
        <v>0</v>
      </c>
      <c r="R55" s="72" t="e">
        <f t="shared" si="7"/>
        <v>#DIV/0!</v>
      </c>
    </row>
    <row r="56" spans="1:18" s="3" customFormat="1" ht="31.5" x14ac:dyDescent="0.25">
      <c r="A56" s="114" t="s">
        <v>67</v>
      </c>
      <c r="B56" s="102" t="s">
        <v>54</v>
      </c>
      <c r="C56" s="102"/>
      <c r="D56" s="16" t="s">
        <v>38</v>
      </c>
      <c r="E56" s="104"/>
      <c r="F56" s="30">
        <v>948825.12315</v>
      </c>
      <c r="G56" s="29">
        <v>479847.0173999999</v>
      </c>
      <c r="H56" s="29">
        <v>468978.1057500001</v>
      </c>
      <c r="I56" s="31">
        <v>0</v>
      </c>
      <c r="J56" s="70"/>
      <c r="K56" s="30">
        <f t="shared" si="0"/>
        <v>948825.13</v>
      </c>
      <c r="L56" s="71">
        <f t="shared" si="1"/>
        <v>1.0000000072194548</v>
      </c>
      <c r="M56" s="29">
        <f t="shared" si="2"/>
        <v>479847.02</v>
      </c>
      <c r="N56" s="71">
        <f t="shared" si="3"/>
        <v>1.0000000054183937</v>
      </c>
      <c r="O56" s="29">
        <f t="shared" si="4"/>
        <v>468978.11</v>
      </c>
      <c r="P56" s="71">
        <f t="shared" si="5"/>
        <v>1.0000000090622565</v>
      </c>
      <c r="Q56" s="29">
        <f t="shared" si="6"/>
        <v>0</v>
      </c>
      <c r="R56" s="72" t="e">
        <f t="shared" si="7"/>
        <v>#DIV/0!</v>
      </c>
    </row>
    <row r="57" spans="1:18" s="3" customFormat="1" ht="31.5" x14ac:dyDescent="0.25">
      <c r="A57" s="114" t="s">
        <v>68</v>
      </c>
      <c r="B57" s="102" t="s">
        <v>56</v>
      </c>
      <c r="C57" s="102"/>
      <c r="D57" s="16" t="s">
        <v>38</v>
      </c>
      <c r="E57" s="104"/>
      <c r="F57" s="30">
        <v>1009256.32065</v>
      </c>
      <c r="G57" s="29">
        <v>499723.185</v>
      </c>
      <c r="H57" s="29">
        <v>509533.13565000001</v>
      </c>
      <c r="I57" s="31">
        <v>0</v>
      </c>
      <c r="J57" s="70"/>
      <c r="K57" s="30">
        <f t="shared" si="0"/>
        <v>1009256.3300000001</v>
      </c>
      <c r="L57" s="71">
        <f t="shared" si="1"/>
        <v>1.0000000092642471</v>
      </c>
      <c r="M57" s="29">
        <f t="shared" si="2"/>
        <v>499723.19</v>
      </c>
      <c r="N57" s="71">
        <f t="shared" si="3"/>
        <v>1.0000000100055393</v>
      </c>
      <c r="O57" s="29">
        <f t="shared" si="4"/>
        <v>509533.14</v>
      </c>
      <c r="P57" s="71">
        <f t="shared" si="5"/>
        <v>1.0000000085372269</v>
      </c>
      <c r="Q57" s="29">
        <f t="shared" si="6"/>
        <v>0</v>
      </c>
      <c r="R57" s="72" t="e">
        <f t="shared" si="7"/>
        <v>#DIV/0!</v>
      </c>
    </row>
    <row r="58" spans="1:18" s="3" customFormat="1" ht="141.75" x14ac:dyDescent="0.25">
      <c r="A58" s="111" t="s">
        <v>69</v>
      </c>
      <c r="B58" s="101" t="s">
        <v>1106</v>
      </c>
      <c r="C58" s="102" t="s">
        <v>1297</v>
      </c>
      <c r="D58" s="16"/>
      <c r="E58" s="121" t="s">
        <v>1367</v>
      </c>
      <c r="F58" s="30"/>
      <c r="G58" s="29"/>
      <c r="H58" s="29"/>
      <c r="I58" s="31"/>
      <c r="J58" s="70"/>
      <c r="K58" s="30"/>
      <c r="L58" s="71"/>
      <c r="M58" s="29"/>
      <c r="N58" s="71"/>
      <c r="O58" s="29"/>
      <c r="P58" s="71"/>
      <c r="Q58" s="29"/>
      <c r="R58" s="72"/>
    </row>
    <row r="59" spans="1:18" s="3" customFormat="1" ht="31.5" x14ac:dyDescent="0.25">
      <c r="A59" s="111" t="s">
        <v>1107</v>
      </c>
      <c r="B59" s="101" t="s">
        <v>1102</v>
      </c>
      <c r="C59" s="102"/>
      <c r="D59" s="16" t="s">
        <v>38</v>
      </c>
      <c r="E59" s="113"/>
      <c r="F59" s="30">
        <v>39645.035521745289</v>
      </c>
      <c r="G59" s="29">
        <v>0</v>
      </c>
      <c r="H59" s="29">
        <v>0</v>
      </c>
      <c r="I59" s="31">
        <v>39645.035521745289</v>
      </c>
      <c r="J59" s="70"/>
      <c r="K59" s="30">
        <f t="shared" si="0"/>
        <v>39645.040000000001</v>
      </c>
      <c r="L59" s="71">
        <f t="shared" si="1"/>
        <v>1.0000001129587766</v>
      </c>
      <c r="M59" s="29">
        <f t="shared" si="2"/>
        <v>0</v>
      </c>
      <c r="N59" s="71" t="e">
        <f t="shared" si="3"/>
        <v>#DIV/0!</v>
      </c>
      <c r="O59" s="29">
        <f t="shared" si="4"/>
        <v>0</v>
      </c>
      <c r="P59" s="71" t="e">
        <f t="shared" si="5"/>
        <v>#DIV/0!</v>
      </c>
      <c r="Q59" s="29">
        <f t="shared" si="6"/>
        <v>39645.040000000001</v>
      </c>
      <c r="R59" s="72">
        <f t="shared" si="7"/>
        <v>1.0000001129587766</v>
      </c>
    </row>
    <row r="60" spans="1:18" s="3" customFormat="1" ht="31.5" x14ac:dyDescent="0.25">
      <c r="A60" s="114" t="s">
        <v>70</v>
      </c>
      <c r="B60" s="102" t="s">
        <v>37</v>
      </c>
      <c r="C60" s="102"/>
      <c r="D60" s="16" t="s">
        <v>38</v>
      </c>
      <c r="E60" s="104"/>
      <c r="F60" s="30">
        <v>218825.81579399997</v>
      </c>
      <c r="G60" s="29">
        <v>152055.60359999997</v>
      </c>
      <c r="H60" s="29">
        <v>66770.212193999992</v>
      </c>
      <c r="I60" s="31">
        <v>0</v>
      </c>
      <c r="J60" s="70"/>
      <c r="K60" s="30">
        <f t="shared" si="0"/>
        <v>218825.81</v>
      </c>
      <c r="L60" s="71">
        <f t="shared" si="1"/>
        <v>0.99999997352231984</v>
      </c>
      <c r="M60" s="29">
        <f t="shared" si="2"/>
        <v>152055.6</v>
      </c>
      <c r="N60" s="71">
        <f t="shared" si="3"/>
        <v>0.99999997632445048</v>
      </c>
      <c r="O60" s="29">
        <f t="shared" si="4"/>
        <v>66770.210000000006</v>
      </c>
      <c r="P60" s="71">
        <f t="shared" si="5"/>
        <v>0.99999996714103623</v>
      </c>
      <c r="Q60" s="29">
        <f t="shared" si="6"/>
        <v>0</v>
      </c>
      <c r="R60" s="72" t="e">
        <f t="shared" si="7"/>
        <v>#DIV/0!</v>
      </c>
    </row>
    <row r="61" spans="1:18" s="3" customFormat="1" ht="31.5" x14ac:dyDescent="0.25">
      <c r="A61" s="114" t="s">
        <v>71</v>
      </c>
      <c r="B61" s="102" t="s">
        <v>8</v>
      </c>
      <c r="C61" s="123"/>
      <c r="D61" s="16" t="s">
        <v>38</v>
      </c>
      <c r="E61" s="104"/>
      <c r="F61" s="30">
        <v>230989.75457399999</v>
      </c>
      <c r="G61" s="29">
        <v>156791.32199999999</v>
      </c>
      <c r="H61" s="29">
        <v>74198.432574000006</v>
      </c>
      <c r="I61" s="31">
        <v>0</v>
      </c>
      <c r="J61" s="70"/>
      <c r="K61" s="30">
        <f t="shared" si="0"/>
        <v>230989.75</v>
      </c>
      <c r="L61" s="71">
        <f t="shared" si="1"/>
        <v>0.99999998019825598</v>
      </c>
      <c r="M61" s="29">
        <f t="shared" si="2"/>
        <v>156791.32</v>
      </c>
      <c r="N61" s="71">
        <f t="shared" si="3"/>
        <v>0.99999998724419215</v>
      </c>
      <c r="O61" s="29">
        <f t="shared" si="4"/>
        <v>74198.429999999993</v>
      </c>
      <c r="P61" s="71">
        <f t="shared" si="5"/>
        <v>0.99999996530924007</v>
      </c>
      <c r="Q61" s="29">
        <f t="shared" si="6"/>
        <v>0</v>
      </c>
      <c r="R61" s="72" t="e">
        <f t="shared" si="7"/>
        <v>#DIV/0!</v>
      </c>
    </row>
    <row r="62" spans="1:18" s="3" customFormat="1" ht="31.5" x14ac:dyDescent="0.25">
      <c r="A62" s="114" t="s">
        <v>72</v>
      </c>
      <c r="B62" s="102" t="s">
        <v>41</v>
      </c>
      <c r="C62" s="122"/>
      <c r="D62" s="16" t="s">
        <v>38</v>
      </c>
      <c r="E62" s="104"/>
      <c r="F62" s="30">
        <v>243065.35310399998</v>
      </c>
      <c r="G62" s="29">
        <v>161530.75260000001</v>
      </c>
      <c r="H62" s="29">
        <v>81534.600503999987</v>
      </c>
      <c r="I62" s="31">
        <v>0</v>
      </c>
      <c r="J62" s="70"/>
      <c r="K62" s="30">
        <f t="shared" si="0"/>
        <v>243065.35</v>
      </c>
      <c r="L62" s="71">
        <f t="shared" si="1"/>
        <v>0.99999998722977201</v>
      </c>
      <c r="M62" s="29">
        <f t="shared" si="2"/>
        <v>161530.75</v>
      </c>
      <c r="N62" s="71">
        <f t="shared" si="3"/>
        <v>0.99999998390399369</v>
      </c>
      <c r="O62" s="29">
        <f t="shared" si="4"/>
        <v>81534.600000000006</v>
      </c>
      <c r="P62" s="71">
        <f t="shared" si="5"/>
        <v>0.99999999381857541</v>
      </c>
      <c r="Q62" s="29">
        <f t="shared" si="6"/>
        <v>0</v>
      </c>
      <c r="R62" s="72" t="e">
        <f t="shared" si="7"/>
        <v>#DIV/0!</v>
      </c>
    </row>
    <row r="63" spans="1:18" s="3" customFormat="1" ht="31.5" x14ac:dyDescent="0.25">
      <c r="A63" s="114" t="s">
        <v>73</v>
      </c>
      <c r="B63" s="102" t="s">
        <v>43</v>
      </c>
      <c r="C63" s="123"/>
      <c r="D63" s="16" t="s">
        <v>38</v>
      </c>
      <c r="E63" s="104"/>
      <c r="F63" s="30">
        <v>252914.956584</v>
      </c>
      <c r="G63" s="29">
        <v>166323.8652</v>
      </c>
      <c r="H63" s="29">
        <v>86591.091383999999</v>
      </c>
      <c r="I63" s="31">
        <v>0</v>
      </c>
      <c r="J63" s="70"/>
      <c r="K63" s="30">
        <f t="shared" si="0"/>
        <v>252914.96</v>
      </c>
      <c r="L63" s="71">
        <f t="shared" si="1"/>
        <v>1.0000000135065163</v>
      </c>
      <c r="M63" s="29">
        <f t="shared" si="2"/>
        <v>166323.87</v>
      </c>
      <c r="N63" s="71">
        <f t="shared" si="3"/>
        <v>1.0000000288593582</v>
      </c>
      <c r="O63" s="29">
        <f t="shared" si="4"/>
        <v>86591.09</v>
      </c>
      <c r="P63" s="71">
        <f t="shared" si="5"/>
        <v>0.99999998401683154</v>
      </c>
      <c r="Q63" s="29">
        <f t="shared" si="6"/>
        <v>0</v>
      </c>
      <c r="R63" s="72" t="e">
        <f t="shared" si="7"/>
        <v>#DIV/0!</v>
      </c>
    </row>
    <row r="64" spans="1:18" s="3" customFormat="1" ht="31.5" x14ac:dyDescent="0.25">
      <c r="A64" s="114" t="s">
        <v>74</v>
      </c>
      <c r="B64" s="102" t="s">
        <v>45</v>
      </c>
      <c r="C64" s="124"/>
      <c r="D64" s="16" t="s">
        <v>38</v>
      </c>
      <c r="E64" s="104"/>
      <c r="F64" s="30">
        <v>279191.51849399996</v>
      </c>
      <c r="G64" s="29">
        <v>176062.67699999997</v>
      </c>
      <c r="H64" s="29">
        <v>103128.84149400002</v>
      </c>
      <c r="I64" s="31">
        <v>0</v>
      </c>
      <c r="J64" s="70"/>
      <c r="K64" s="30">
        <f t="shared" si="0"/>
        <v>279191.52</v>
      </c>
      <c r="L64" s="71">
        <f t="shared" si="1"/>
        <v>1.0000000053941469</v>
      </c>
      <c r="M64" s="29">
        <f t="shared" si="2"/>
        <v>176062.68</v>
      </c>
      <c r="N64" s="71">
        <f t="shared" si="3"/>
        <v>1.0000000170393866</v>
      </c>
      <c r="O64" s="29">
        <f t="shared" si="4"/>
        <v>103128.84</v>
      </c>
      <c r="P64" s="71">
        <f t="shared" si="5"/>
        <v>0.99999998551326663</v>
      </c>
      <c r="Q64" s="29">
        <f t="shared" si="6"/>
        <v>0</v>
      </c>
      <c r="R64" s="72" t="e">
        <f t="shared" si="7"/>
        <v>#DIV/0!</v>
      </c>
    </row>
    <row r="65" spans="1:18" s="3" customFormat="1" ht="31.5" x14ac:dyDescent="0.25">
      <c r="A65" s="114" t="s">
        <v>75</v>
      </c>
      <c r="B65" s="102" t="s">
        <v>863</v>
      </c>
      <c r="C65" s="124"/>
      <c r="D65" s="16" t="s">
        <v>38</v>
      </c>
      <c r="E65" s="104"/>
      <c r="F65" s="30">
        <v>297818.13590400002</v>
      </c>
      <c r="G65" s="29">
        <v>185625.73199999999</v>
      </c>
      <c r="H65" s="29">
        <v>112192.40390400001</v>
      </c>
      <c r="I65" s="31">
        <v>0</v>
      </c>
      <c r="J65" s="70"/>
      <c r="K65" s="30">
        <f t="shared" si="0"/>
        <v>297818.13</v>
      </c>
      <c r="L65" s="71">
        <f t="shared" si="1"/>
        <v>0.99999998017582103</v>
      </c>
      <c r="M65" s="29">
        <f t="shared" si="2"/>
        <v>185625.73</v>
      </c>
      <c r="N65" s="71">
        <f t="shared" si="3"/>
        <v>0.99999998922563182</v>
      </c>
      <c r="O65" s="29">
        <f t="shared" si="4"/>
        <v>112192.4</v>
      </c>
      <c r="P65" s="71">
        <f t="shared" si="5"/>
        <v>0.99999996520263512</v>
      </c>
      <c r="Q65" s="29">
        <f t="shared" si="6"/>
        <v>0</v>
      </c>
      <c r="R65" s="72" t="e">
        <f t="shared" si="7"/>
        <v>#DIV/0!</v>
      </c>
    </row>
    <row r="66" spans="1:18" s="3" customFormat="1" ht="31.5" x14ac:dyDescent="0.25">
      <c r="A66" s="114" t="s">
        <v>76</v>
      </c>
      <c r="B66" s="102" t="s">
        <v>77</v>
      </c>
      <c r="C66" s="124"/>
      <c r="D66" s="16" t="s">
        <v>38</v>
      </c>
      <c r="E66" s="104"/>
      <c r="F66" s="30">
        <v>347875.82534400001</v>
      </c>
      <c r="G66" s="29">
        <v>205417.34699999998</v>
      </c>
      <c r="H66" s="29">
        <v>142458.478344</v>
      </c>
      <c r="I66" s="31">
        <v>0</v>
      </c>
      <c r="J66" s="70"/>
      <c r="K66" s="30">
        <f t="shared" si="0"/>
        <v>347875.83</v>
      </c>
      <c r="L66" s="71">
        <f t="shared" si="1"/>
        <v>1.0000000133840861</v>
      </c>
      <c r="M66" s="29">
        <f t="shared" si="2"/>
        <v>205417.35</v>
      </c>
      <c r="N66" s="71">
        <f t="shared" si="3"/>
        <v>1.0000000146044141</v>
      </c>
      <c r="O66" s="29">
        <f t="shared" si="4"/>
        <v>142458.48000000001</v>
      </c>
      <c r="P66" s="71">
        <f t="shared" si="5"/>
        <v>1.0000000116244399</v>
      </c>
      <c r="Q66" s="29">
        <f t="shared" si="6"/>
        <v>0</v>
      </c>
      <c r="R66" s="72" t="e">
        <f t="shared" si="7"/>
        <v>#DIV/0!</v>
      </c>
    </row>
    <row r="67" spans="1:18" s="3" customFormat="1" ht="31.5" x14ac:dyDescent="0.25">
      <c r="A67" s="114" t="s">
        <v>78</v>
      </c>
      <c r="B67" s="101" t="s">
        <v>79</v>
      </c>
      <c r="C67" s="124"/>
      <c r="D67" s="16" t="s">
        <v>38</v>
      </c>
      <c r="E67" s="104"/>
      <c r="F67" s="30">
        <v>406660.90335449995</v>
      </c>
      <c r="G67" s="29">
        <v>235407.25859999994</v>
      </c>
      <c r="H67" s="29">
        <v>171253.64475450001</v>
      </c>
      <c r="I67" s="31">
        <v>0</v>
      </c>
      <c r="J67" s="70"/>
      <c r="K67" s="30">
        <f t="shared" si="0"/>
        <v>406660.9</v>
      </c>
      <c r="L67" s="71">
        <f t="shared" si="1"/>
        <v>0.99999999175111276</v>
      </c>
      <c r="M67" s="29">
        <f t="shared" si="2"/>
        <v>235407.26</v>
      </c>
      <c r="N67" s="71">
        <f t="shared" si="3"/>
        <v>1.0000000059471406</v>
      </c>
      <c r="O67" s="29">
        <f t="shared" si="4"/>
        <v>171253.64</v>
      </c>
      <c r="P67" s="71">
        <f t="shared" si="5"/>
        <v>0.99999997223708725</v>
      </c>
      <c r="Q67" s="29">
        <f t="shared" si="6"/>
        <v>0</v>
      </c>
      <c r="R67" s="72" t="e">
        <f t="shared" si="7"/>
        <v>#DIV/0!</v>
      </c>
    </row>
    <row r="68" spans="1:18" s="3" customFormat="1" ht="141.75" x14ac:dyDescent="0.25">
      <c r="A68" s="111" t="s">
        <v>80</v>
      </c>
      <c r="B68" s="101" t="s">
        <v>1108</v>
      </c>
      <c r="C68" s="102" t="s">
        <v>1298</v>
      </c>
      <c r="D68" s="16"/>
      <c r="E68" s="121" t="s">
        <v>1368</v>
      </c>
      <c r="F68" s="30"/>
      <c r="G68" s="29"/>
      <c r="H68" s="29"/>
      <c r="I68" s="31"/>
      <c r="J68" s="70"/>
      <c r="K68" s="30"/>
      <c r="L68" s="71"/>
      <c r="M68" s="29"/>
      <c r="N68" s="71"/>
      <c r="O68" s="29"/>
      <c r="P68" s="71"/>
      <c r="Q68" s="29"/>
      <c r="R68" s="72"/>
    </row>
    <row r="69" spans="1:18" s="3" customFormat="1" ht="31.5" x14ac:dyDescent="0.25">
      <c r="A69" s="111" t="s">
        <v>1109</v>
      </c>
      <c r="B69" s="101" t="s">
        <v>1102</v>
      </c>
      <c r="C69" s="102"/>
      <c r="D69" s="16" t="s">
        <v>38</v>
      </c>
      <c r="E69" s="113"/>
      <c r="F69" s="30">
        <v>47574.042626094335</v>
      </c>
      <c r="G69" s="29">
        <v>0</v>
      </c>
      <c r="H69" s="29">
        <v>0</v>
      </c>
      <c r="I69" s="31">
        <v>47574.042626094335</v>
      </c>
      <c r="J69" s="70"/>
      <c r="K69" s="30">
        <f t="shared" ref="K69:K130" si="8">SUM(M69,O69,Q69)</f>
        <v>47574.04</v>
      </c>
      <c r="L69" s="71">
        <f t="shared" ref="L69:L130" si="9">K69/F69</f>
        <v>0.99999994479984911</v>
      </c>
      <c r="M69" s="29">
        <f t="shared" ref="M69:M130" si="10">ROUND(G69-(G69*$M$6*$F$6),2)</f>
        <v>0</v>
      </c>
      <c r="N69" s="71" t="e">
        <f t="shared" ref="N69:N130" si="11">M69/G69</f>
        <v>#DIV/0!</v>
      </c>
      <c r="O69" s="29">
        <f t="shared" ref="O69:O130" si="12">ROUND(H69-(H69*$O$6*$F$6),2)</f>
        <v>0</v>
      </c>
      <c r="P69" s="71" t="e">
        <f t="shared" ref="P69:P130" si="13">O69/H69</f>
        <v>#DIV/0!</v>
      </c>
      <c r="Q69" s="29">
        <f t="shared" ref="Q69:Q130" si="14">ROUND((I69-(I69*$Q$6*$F$6)),2)</f>
        <v>47574.04</v>
      </c>
      <c r="R69" s="72">
        <f t="shared" ref="R69:R130" si="15">Q69/I69</f>
        <v>0.99999994479984911</v>
      </c>
    </row>
    <row r="70" spans="1:18" s="3" customFormat="1" ht="31.5" x14ac:dyDescent="0.25">
      <c r="A70" s="114" t="s">
        <v>81</v>
      </c>
      <c r="B70" s="102" t="s">
        <v>1299</v>
      </c>
      <c r="C70" s="102"/>
      <c r="D70" s="16" t="s">
        <v>38</v>
      </c>
      <c r="E70" s="104"/>
      <c r="F70" s="30">
        <v>354120.99709654856</v>
      </c>
      <c r="G70" s="29">
        <v>182466.72431999998</v>
      </c>
      <c r="H70" s="29">
        <v>171654.27277654858</v>
      </c>
      <c r="I70" s="31">
        <v>0</v>
      </c>
      <c r="J70" s="70"/>
      <c r="K70" s="30">
        <f t="shared" si="8"/>
        <v>354120.99</v>
      </c>
      <c r="L70" s="71">
        <f t="shared" si="9"/>
        <v>0.99999997996010226</v>
      </c>
      <c r="M70" s="29">
        <f t="shared" si="10"/>
        <v>182466.72</v>
      </c>
      <c r="N70" s="71">
        <f t="shared" si="11"/>
        <v>0.99999997632445037</v>
      </c>
      <c r="O70" s="29">
        <f t="shared" si="12"/>
        <v>171654.27</v>
      </c>
      <c r="P70" s="71">
        <f t="shared" si="13"/>
        <v>0.99999998382476274</v>
      </c>
      <c r="Q70" s="29">
        <f t="shared" si="14"/>
        <v>0</v>
      </c>
      <c r="R70" s="72" t="e">
        <f t="shared" si="15"/>
        <v>#DIV/0!</v>
      </c>
    </row>
    <row r="71" spans="1:18" s="3" customFormat="1" ht="31.5" x14ac:dyDescent="0.25">
      <c r="A71" s="114" t="s">
        <v>82</v>
      </c>
      <c r="B71" s="102" t="s">
        <v>1300</v>
      </c>
      <c r="C71" s="102"/>
      <c r="D71" s="16" t="s">
        <v>38</v>
      </c>
      <c r="E71" s="104"/>
      <c r="F71" s="30">
        <v>373153.78944846452</v>
      </c>
      <c r="G71" s="29">
        <v>188149.58639999997</v>
      </c>
      <c r="H71" s="29">
        <v>185004.20304846458</v>
      </c>
      <c r="I71" s="31">
        <v>0</v>
      </c>
      <c r="J71" s="70"/>
      <c r="K71" s="30">
        <f t="shared" si="8"/>
        <v>373153.79000000004</v>
      </c>
      <c r="L71" s="71">
        <f t="shared" si="9"/>
        <v>1.0000000014780381</v>
      </c>
      <c r="M71" s="29">
        <f t="shared" si="10"/>
        <v>188149.59</v>
      </c>
      <c r="N71" s="71">
        <f t="shared" si="11"/>
        <v>1.0000000191337122</v>
      </c>
      <c r="O71" s="29">
        <f t="shared" si="12"/>
        <v>185004.2</v>
      </c>
      <c r="P71" s="71">
        <f t="shared" si="13"/>
        <v>0.99999998352218755</v>
      </c>
      <c r="Q71" s="29">
        <f t="shared" si="14"/>
        <v>0</v>
      </c>
      <c r="R71" s="72" t="e">
        <f t="shared" si="15"/>
        <v>#DIV/0!</v>
      </c>
    </row>
    <row r="72" spans="1:18" s="3" customFormat="1" ht="31.5" x14ac:dyDescent="0.25">
      <c r="A72" s="114" t="s">
        <v>83</v>
      </c>
      <c r="B72" s="102" t="s">
        <v>1301</v>
      </c>
      <c r="C72" s="102"/>
      <c r="D72" s="16" t="s">
        <v>38</v>
      </c>
      <c r="E72" s="104"/>
      <c r="F72" s="30">
        <v>388459.31565087923</v>
      </c>
      <c r="G72" s="29">
        <v>193836.90311999997</v>
      </c>
      <c r="H72" s="29">
        <v>194622.41253087926</v>
      </c>
      <c r="I72" s="31">
        <v>0</v>
      </c>
      <c r="J72" s="70"/>
      <c r="K72" s="30">
        <f t="shared" si="8"/>
        <v>388459.31</v>
      </c>
      <c r="L72" s="71">
        <f t="shared" si="9"/>
        <v>0.99999998545309898</v>
      </c>
      <c r="M72" s="29">
        <f t="shared" si="10"/>
        <v>193836.9</v>
      </c>
      <c r="N72" s="71">
        <f t="shared" si="11"/>
        <v>0.99999998390399392</v>
      </c>
      <c r="O72" s="29">
        <f t="shared" si="12"/>
        <v>194622.41</v>
      </c>
      <c r="P72" s="71">
        <f t="shared" si="13"/>
        <v>0.99999998699595172</v>
      </c>
      <c r="Q72" s="29">
        <f t="shared" si="14"/>
        <v>0</v>
      </c>
      <c r="R72" s="72" t="e">
        <f t="shared" si="15"/>
        <v>#DIV/0!</v>
      </c>
    </row>
    <row r="73" spans="1:18" s="3" customFormat="1" ht="31.5" x14ac:dyDescent="0.25">
      <c r="A73" s="114" t="s">
        <v>84</v>
      </c>
      <c r="B73" s="102" t="s">
        <v>1302</v>
      </c>
      <c r="C73" s="102"/>
      <c r="D73" s="16" t="s">
        <v>38</v>
      </c>
      <c r="E73" s="104"/>
      <c r="F73" s="30">
        <v>408809.35498085304</v>
      </c>
      <c r="G73" s="29">
        <v>199588.63823999997</v>
      </c>
      <c r="H73" s="29">
        <v>209220.71674085304</v>
      </c>
      <c r="I73" s="31">
        <v>0</v>
      </c>
      <c r="J73" s="70"/>
      <c r="K73" s="30">
        <f t="shared" si="8"/>
        <v>408809.36</v>
      </c>
      <c r="L73" s="71">
        <f t="shared" si="9"/>
        <v>1.0000000122774757</v>
      </c>
      <c r="M73" s="29">
        <f t="shared" si="10"/>
        <v>199588.64</v>
      </c>
      <c r="N73" s="71">
        <f t="shared" si="11"/>
        <v>1.0000000088181373</v>
      </c>
      <c r="O73" s="29">
        <f t="shared" si="12"/>
        <v>209220.72</v>
      </c>
      <c r="P73" s="71">
        <f t="shared" si="13"/>
        <v>1.0000000155775537</v>
      </c>
      <c r="Q73" s="29">
        <f t="shared" si="14"/>
        <v>0</v>
      </c>
      <c r="R73" s="72" t="e">
        <f t="shared" si="15"/>
        <v>#DIV/0!</v>
      </c>
    </row>
    <row r="74" spans="1:18" s="3" customFormat="1" ht="31.5" x14ac:dyDescent="0.25">
      <c r="A74" s="114" t="s">
        <v>85</v>
      </c>
      <c r="B74" s="102" t="s">
        <v>1303</v>
      </c>
      <c r="C74" s="102"/>
      <c r="D74" s="16" t="s">
        <v>38</v>
      </c>
      <c r="E74" s="104"/>
      <c r="F74" s="30">
        <v>440191.51759649604</v>
      </c>
      <c r="G74" s="29">
        <v>211275.21239999996</v>
      </c>
      <c r="H74" s="29">
        <v>228916.30519649608</v>
      </c>
      <c r="I74" s="31">
        <v>0</v>
      </c>
      <c r="J74" s="70"/>
      <c r="K74" s="30">
        <f t="shared" si="8"/>
        <v>440191.52</v>
      </c>
      <c r="L74" s="71">
        <f t="shared" si="9"/>
        <v>1.0000000054601323</v>
      </c>
      <c r="M74" s="29">
        <f t="shared" si="10"/>
        <v>211275.21</v>
      </c>
      <c r="N74" s="71">
        <f t="shared" si="11"/>
        <v>0.99999998864040918</v>
      </c>
      <c r="O74" s="29">
        <f t="shared" si="12"/>
        <v>228916.31</v>
      </c>
      <c r="P74" s="71">
        <f t="shared" si="13"/>
        <v>1.0000000209836688</v>
      </c>
      <c r="Q74" s="29">
        <f t="shared" si="14"/>
        <v>0</v>
      </c>
      <c r="R74" s="72" t="e">
        <f t="shared" si="15"/>
        <v>#DIV/0!</v>
      </c>
    </row>
    <row r="75" spans="1:18" s="3" customFormat="1" ht="31.5" x14ac:dyDescent="0.25">
      <c r="A75" s="114" t="s">
        <v>86</v>
      </c>
      <c r="B75" s="102" t="s">
        <v>1304</v>
      </c>
      <c r="C75" s="102"/>
      <c r="D75" s="16" t="s">
        <v>38</v>
      </c>
      <c r="E75" s="104"/>
      <c r="F75" s="30">
        <v>472504.16768888454</v>
      </c>
      <c r="G75" s="29">
        <v>222750.87839999999</v>
      </c>
      <c r="H75" s="29">
        <v>249753.28928888452</v>
      </c>
      <c r="I75" s="31">
        <v>0</v>
      </c>
      <c r="J75" s="70"/>
      <c r="K75" s="30">
        <f t="shared" si="8"/>
        <v>472504.17000000004</v>
      </c>
      <c r="L75" s="71">
        <f t="shared" si="9"/>
        <v>1.0000000048912066</v>
      </c>
      <c r="M75" s="29">
        <f t="shared" si="10"/>
        <v>222750.88</v>
      </c>
      <c r="N75" s="71">
        <f t="shared" si="11"/>
        <v>1.0000000071829123</v>
      </c>
      <c r="O75" s="29">
        <f t="shared" si="12"/>
        <v>249753.29</v>
      </c>
      <c r="P75" s="71">
        <f t="shared" si="13"/>
        <v>1.0000000028472718</v>
      </c>
      <c r="Q75" s="29">
        <f t="shared" si="14"/>
        <v>0</v>
      </c>
      <c r="R75" s="72" t="e">
        <f t="shared" si="15"/>
        <v>#DIV/0!</v>
      </c>
    </row>
    <row r="76" spans="1:18" s="3" customFormat="1" ht="31.5" x14ac:dyDescent="0.25">
      <c r="A76" s="114" t="s">
        <v>87</v>
      </c>
      <c r="B76" s="102" t="s">
        <v>1305</v>
      </c>
      <c r="C76" s="102"/>
      <c r="D76" s="16" t="s">
        <v>38</v>
      </c>
      <c r="E76" s="104"/>
      <c r="F76" s="30">
        <v>518206.79453297891</v>
      </c>
      <c r="G76" s="29">
        <v>246500.81639999998</v>
      </c>
      <c r="H76" s="29">
        <v>271705.97813297895</v>
      </c>
      <c r="I76" s="31">
        <v>0</v>
      </c>
      <c r="J76" s="70"/>
      <c r="K76" s="30">
        <f t="shared" si="8"/>
        <v>518206.8</v>
      </c>
      <c r="L76" s="71">
        <f t="shared" si="9"/>
        <v>1.000000010549883</v>
      </c>
      <c r="M76" s="29">
        <f t="shared" si="10"/>
        <v>246500.82</v>
      </c>
      <c r="N76" s="71">
        <f t="shared" si="11"/>
        <v>1.0000000146044141</v>
      </c>
      <c r="O76" s="29">
        <f t="shared" si="12"/>
        <v>271705.98</v>
      </c>
      <c r="P76" s="71">
        <f t="shared" si="13"/>
        <v>1.0000000068714756</v>
      </c>
      <c r="Q76" s="29">
        <f t="shared" si="14"/>
        <v>0</v>
      </c>
      <c r="R76" s="72" t="e">
        <f t="shared" si="15"/>
        <v>#DIV/0!</v>
      </c>
    </row>
    <row r="77" spans="1:18" s="3" customFormat="1" ht="31.5" x14ac:dyDescent="0.25">
      <c r="A77" s="120" t="s">
        <v>1110</v>
      </c>
      <c r="B77" s="102" t="s">
        <v>1306</v>
      </c>
      <c r="C77" s="102"/>
      <c r="D77" s="16" t="s">
        <v>38</v>
      </c>
      <c r="E77" s="104"/>
      <c r="F77" s="30">
        <v>414702.23513500032</v>
      </c>
      <c r="G77" s="29">
        <v>182466.72431999998</v>
      </c>
      <c r="H77" s="29">
        <v>232235.51081500037</v>
      </c>
      <c r="I77" s="31">
        <v>0</v>
      </c>
      <c r="J77" s="70"/>
      <c r="K77" s="30">
        <f t="shared" si="8"/>
        <v>414702.23</v>
      </c>
      <c r="L77" s="71">
        <f t="shared" si="9"/>
        <v>0.99999998761762077</v>
      </c>
      <c r="M77" s="29">
        <f t="shared" si="10"/>
        <v>182466.72</v>
      </c>
      <c r="N77" s="71">
        <f t="shared" si="11"/>
        <v>0.99999997632445037</v>
      </c>
      <c r="O77" s="29">
        <f t="shared" si="12"/>
        <v>232235.51</v>
      </c>
      <c r="P77" s="71">
        <f t="shared" si="13"/>
        <v>0.99999999649062987</v>
      </c>
      <c r="Q77" s="29">
        <f t="shared" si="14"/>
        <v>0</v>
      </c>
      <c r="R77" s="72" t="e">
        <f t="shared" si="15"/>
        <v>#DIV/0!</v>
      </c>
    </row>
    <row r="78" spans="1:18" s="3" customFormat="1" ht="31.5" x14ac:dyDescent="0.25">
      <c r="A78" s="120" t="s">
        <v>1111</v>
      </c>
      <c r="B78" s="102" t="s">
        <v>1307</v>
      </c>
      <c r="C78" s="102"/>
      <c r="D78" s="16" t="s">
        <v>38</v>
      </c>
      <c r="E78" s="104"/>
      <c r="F78" s="30">
        <v>429960.96516500006</v>
      </c>
      <c r="G78" s="29">
        <v>188149.58639999997</v>
      </c>
      <c r="H78" s="29">
        <v>241811.37876500012</v>
      </c>
      <c r="I78" s="31">
        <v>0</v>
      </c>
      <c r="J78" s="70"/>
      <c r="K78" s="30">
        <f t="shared" si="8"/>
        <v>429960.97</v>
      </c>
      <c r="L78" s="71">
        <f t="shared" si="9"/>
        <v>1.0000000112452068</v>
      </c>
      <c r="M78" s="29">
        <f t="shared" si="10"/>
        <v>188149.59</v>
      </c>
      <c r="N78" s="71">
        <f t="shared" si="11"/>
        <v>1.0000000191337122</v>
      </c>
      <c r="O78" s="29">
        <f t="shared" si="12"/>
        <v>241811.38</v>
      </c>
      <c r="P78" s="71">
        <f t="shared" si="13"/>
        <v>1.0000000051072861</v>
      </c>
      <c r="Q78" s="29">
        <f t="shared" si="14"/>
        <v>0</v>
      </c>
      <c r="R78" s="72" t="e">
        <f t="shared" si="15"/>
        <v>#DIV/0!</v>
      </c>
    </row>
    <row r="79" spans="1:18" s="3" customFormat="1" ht="31.5" x14ac:dyDescent="0.25">
      <c r="A79" s="120" t="s">
        <v>1112</v>
      </c>
      <c r="B79" s="102" t="s">
        <v>1308</v>
      </c>
      <c r="C79" s="102"/>
      <c r="D79" s="16" t="s">
        <v>38</v>
      </c>
      <c r="E79" s="104"/>
      <c r="F79" s="30">
        <v>445059.37478500046</v>
      </c>
      <c r="G79" s="29">
        <v>193836.90311999997</v>
      </c>
      <c r="H79" s="29">
        <v>251222.47166500051</v>
      </c>
      <c r="I79" s="31">
        <v>0</v>
      </c>
      <c r="J79" s="70"/>
      <c r="K79" s="30">
        <f t="shared" si="8"/>
        <v>445059.37</v>
      </c>
      <c r="L79" s="71">
        <f t="shared" si="9"/>
        <v>0.99999998924862454</v>
      </c>
      <c r="M79" s="29">
        <f t="shared" si="10"/>
        <v>193836.9</v>
      </c>
      <c r="N79" s="71">
        <f t="shared" si="11"/>
        <v>0.99999998390399392</v>
      </c>
      <c r="O79" s="29">
        <f t="shared" si="12"/>
        <v>251222.47</v>
      </c>
      <c r="P79" s="71">
        <f t="shared" si="13"/>
        <v>0.99999999337240608</v>
      </c>
      <c r="Q79" s="29">
        <f t="shared" si="14"/>
        <v>0</v>
      </c>
      <c r="R79" s="72" t="e">
        <f t="shared" si="15"/>
        <v>#DIV/0!</v>
      </c>
    </row>
    <row r="80" spans="1:18" s="3" customFormat="1" ht="31.5" x14ac:dyDescent="0.25">
      <c r="A80" s="120" t="s">
        <v>1113</v>
      </c>
      <c r="B80" s="102" t="s">
        <v>1309</v>
      </c>
      <c r="C80" s="102"/>
      <c r="D80" s="16" t="s">
        <v>38</v>
      </c>
      <c r="E80" s="104"/>
      <c r="F80" s="30">
        <v>460222.55810500047</v>
      </c>
      <c r="G80" s="29">
        <v>199588.63823999997</v>
      </c>
      <c r="H80" s="29">
        <v>260633.9198650005</v>
      </c>
      <c r="I80" s="31">
        <v>0</v>
      </c>
      <c r="J80" s="70"/>
      <c r="K80" s="30">
        <f t="shared" si="8"/>
        <v>460222.56000000006</v>
      </c>
      <c r="L80" s="71">
        <f t="shared" si="9"/>
        <v>1.0000000041175721</v>
      </c>
      <c r="M80" s="29">
        <f t="shared" si="10"/>
        <v>199588.64</v>
      </c>
      <c r="N80" s="71">
        <f t="shared" si="11"/>
        <v>1.0000000088181373</v>
      </c>
      <c r="O80" s="29">
        <f t="shared" si="12"/>
        <v>260633.92</v>
      </c>
      <c r="P80" s="71">
        <f t="shared" si="13"/>
        <v>1.0000000005179661</v>
      </c>
      <c r="Q80" s="29">
        <f t="shared" si="14"/>
        <v>0</v>
      </c>
      <c r="R80" s="72" t="e">
        <f t="shared" si="15"/>
        <v>#DIV/0!</v>
      </c>
    </row>
    <row r="81" spans="1:18" s="3" customFormat="1" ht="31.5" x14ac:dyDescent="0.25">
      <c r="A81" s="120" t="s">
        <v>1114</v>
      </c>
      <c r="B81" s="102" t="s">
        <v>1310</v>
      </c>
      <c r="C81" s="102"/>
      <c r="D81" s="16" t="s">
        <v>38</v>
      </c>
      <c r="E81" s="104"/>
      <c r="F81" s="30">
        <v>490731.69206500007</v>
      </c>
      <c r="G81" s="29">
        <v>211275.21239999996</v>
      </c>
      <c r="H81" s="29">
        <v>279456.47966500011</v>
      </c>
      <c r="I81" s="31">
        <v>0</v>
      </c>
      <c r="J81" s="70"/>
      <c r="K81" s="30">
        <f t="shared" si="8"/>
        <v>490731.68999999994</v>
      </c>
      <c r="L81" s="71">
        <f t="shared" si="9"/>
        <v>0.99999999579199761</v>
      </c>
      <c r="M81" s="29">
        <f t="shared" si="10"/>
        <v>211275.21</v>
      </c>
      <c r="N81" s="71">
        <f t="shared" si="11"/>
        <v>0.99999998864040918</v>
      </c>
      <c r="O81" s="29">
        <f t="shared" si="12"/>
        <v>279456.48</v>
      </c>
      <c r="P81" s="71">
        <f t="shared" si="13"/>
        <v>1.0000000011987551</v>
      </c>
      <c r="Q81" s="29">
        <f t="shared" si="14"/>
        <v>0</v>
      </c>
      <c r="R81" s="72" t="e">
        <f t="shared" si="15"/>
        <v>#DIV/0!</v>
      </c>
    </row>
    <row r="82" spans="1:18" s="3" customFormat="1" ht="31.5" x14ac:dyDescent="0.25">
      <c r="A82" s="120" t="s">
        <v>1115</v>
      </c>
      <c r="B82" s="102" t="s">
        <v>1311</v>
      </c>
      <c r="C82" s="102"/>
      <c r="D82" s="16" t="s">
        <v>38</v>
      </c>
      <c r="E82" s="104"/>
      <c r="F82" s="30">
        <v>514764.18366499949</v>
      </c>
      <c r="G82" s="29">
        <v>222750.87839999999</v>
      </c>
      <c r="H82" s="29">
        <v>292013.30526499951</v>
      </c>
      <c r="I82" s="31">
        <v>0</v>
      </c>
      <c r="J82" s="70"/>
      <c r="K82" s="30">
        <f t="shared" si="8"/>
        <v>514764.19</v>
      </c>
      <c r="L82" s="71">
        <f t="shared" si="9"/>
        <v>1.0000000123066071</v>
      </c>
      <c r="M82" s="29">
        <f t="shared" si="10"/>
        <v>222750.88</v>
      </c>
      <c r="N82" s="71">
        <f t="shared" si="11"/>
        <v>1.0000000071829123</v>
      </c>
      <c r="O82" s="29">
        <f t="shared" si="12"/>
        <v>292013.31</v>
      </c>
      <c r="P82" s="71">
        <f t="shared" si="13"/>
        <v>1.0000000162150162</v>
      </c>
      <c r="Q82" s="29">
        <f t="shared" si="14"/>
        <v>0</v>
      </c>
      <c r="R82" s="72" t="e">
        <f t="shared" si="15"/>
        <v>#DIV/0!</v>
      </c>
    </row>
    <row r="83" spans="1:18" s="3" customFormat="1" ht="31.5" x14ac:dyDescent="0.25">
      <c r="A83" s="120" t="s">
        <v>1116</v>
      </c>
      <c r="B83" s="102" t="s">
        <v>1312</v>
      </c>
      <c r="C83" s="102"/>
      <c r="D83" s="16" t="s">
        <v>38</v>
      </c>
      <c r="E83" s="104"/>
      <c r="F83" s="30">
        <v>596172.61706499977</v>
      </c>
      <c r="G83" s="29">
        <v>246500.81639999998</v>
      </c>
      <c r="H83" s="29">
        <v>349671.80066499976</v>
      </c>
      <c r="I83" s="31">
        <v>0</v>
      </c>
      <c r="J83" s="70"/>
      <c r="K83" s="30">
        <f t="shared" si="8"/>
        <v>596172.62</v>
      </c>
      <c r="L83" s="71">
        <f t="shared" si="9"/>
        <v>1.0000000049230713</v>
      </c>
      <c r="M83" s="29">
        <f t="shared" si="10"/>
        <v>246500.82</v>
      </c>
      <c r="N83" s="71">
        <f t="shared" si="11"/>
        <v>1.0000000146044141</v>
      </c>
      <c r="O83" s="29">
        <f t="shared" si="12"/>
        <v>349671.8</v>
      </c>
      <c r="P83" s="71">
        <f t="shared" si="13"/>
        <v>0.99999999809821738</v>
      </c>
      <c r="Q83" s="29">
        <f t="shared" si="14"/>
        <v>0</v>
      </c>
      <c r="R83" s="72" t="e">
        <f t="shared" si="15"/>
        <v>#DIV/0!</v>
      </c>
    </row>
    <row r="84" spans="1:18" s="3" customFormat="1" ht="47.25" x14ac:dyDescent="0.25">
      <c r="A84" s="111" t="s">
        <v>88</v>
      </c>
      <c r="B84" s="101" t="s">
        <v>89</v>
      </c>
      <c r="C84" s="102" t="s">
        <v>977</v>
      </c>
      <c r="D84" s="16"/>
      <c r="E84" s="121" t="s">
        <v>1117</v>
      </c>
      <c r="F84" s="30"/>
      <c r="G84" s="29"/>
      <c r="H84" s="29"/>
      <c r="I84" s="31"/>
      <c r="J84" s="70"/>
      <c r="K84" s="30"/>
      <c r="L84" s="71"/>
      <c r="M84" s="29"/>
      <c r="N84" s="71"/>
      <c r="O84" s="29"/>
      <c r="P84" s="71"/>
      <c r="Q84" s="29"/>
      <c r="R84" s="72"/>
    </row>
    <row r="85" spans="1:18" s="3" customFormat="1" ht="31.5" x14ac:dyDescent="0.25">
      <c r="A85" s="111" t="s">
        <v>1118</v>
      </c>
      <c r="B85" s="101" t="s">
        <v>1102</v>
      </c>
      <c r="C85" s="102"/>
      <c r="D85" s="16" t="s">
        <v>92</v>
      </c>
      <c r="E85" s="121"/>
      <c r="F85" s="30">
        <v>828.34358640000005</v>
      </c>
      <c r="G85" s="29">
        <v>0</v>
      </c>
      <c r="H85" s="29">
        <v>0</v>
      </c>
      <c r="I85" s="31">
        <v>828.34358640000005</v>
      </c>
      <c r="J85" s="70"/>
      <c r="K85" s="30">
        <f t="shared" si="8"/>
        <v>828.34</v>
      </c>
      <c r="L85" s="71">
        <f t="shared" si="9"/>
        <v>0.99999567039564385</v>
      </c>
      <c r="M85" s="29">
        <f t="shared" si="10"/>
        <v>0</v>
      </c>
      <c r="N85" s="71" t="e">
        <f t="shared" si="11"/>
        <v>#DIV/0!</v>
      </c>
      <c r="O85" s="29">
        <f t="shared" si="12"/>
        <v>0</v>
      </c>
      <c r="P85" s="71" t="e">
        <f t="shared" si="13"/>
        <v>#DIV/0!</v>
      </c>
      <c r="Q85" s="29">
        <f t="shared" si="14"/>
        <v>828.34</v>
      </c>
      <c r="R85" s="72">
        <f t="shared" si="15"/>
        <v>0.99999567039564385</v>
      </c>
    </row>
    <row r="86" spans="1:18" s="3" customFormat="1" ht="31.5" x14ac:dyDescent="0.25">
      <c r="A86" s="114" t="s">
        <v>90</v>
      </c>
      <c r="B86" s="102" t="s">
        <v>91</v>
      </c>
      <c r="C86" s="102"/>
      <c r="D86" s="16" t="s">
        <v>92</v>
      </c>
      <c r="E86" s="74"/>
      <c r="F86" s="30">
        <v>4551.2343000000001</v>
      </c>
      <c r="G86" s="29">
        <v>2574.9557999999997</v>
      </c>
      <c r="H86" s="29">
        <v>1976.2785000000001</v>
      </c>
      <c r="I86" s="31">
        <v>0</v>
      </c>
      <c r="J86" s="70"/>
      <c r="K86" s="30">
        <f t="shared" si="8"/>
        <v>4551.24</v>
      </c>
      <c r="L86" s="71">
        <f t="shared" si="9"/>
        <v>1.0000012524075061</v>
      </c>
      <c r="M86" s="29">
        <f t="shared" si="10"/>
        <v>2574.96</v>
      </c>
      <c r="N86" s="71">
        <f t="shared" si="11"/>
        <v>1.0000016310959592</v>
      </c>
      <c r="O86" s="29">
        <f t="shared" si="12"/>
        <v>1976.28</v>
      </c>
      <c r="P86" s="71">
        <f t="shared" si="13"/>
        <v>1.000000759002337</v>
      </c>
      <c r="Q86" s="29">
        <f t="shared" si="14"/>
        <v>0</v>
      </c>
      <c r="R86" s="72" t="e">
        <f t="shared" si="15"/>
        <v>#DIV/0!</v>
      </c>
    </row>
    <row r="87" spans="1:18" s="3" customFormat="1" ht="31.5" x14ac:dyDescent="0.25">
      <c r="A87" s="114" t="s">
        <v>93</v>
      </c>
      <c r="B87" s="102" t="s">
        <v>94</v>
      </c>
      <c r="C87" s="102"/>
      <c r="D87" s="16" t="s">
        <v>92</v>
      </c>
      <c r="E87" s="74"/>
      <c r="F87" s="30">
        <v>7027.96155</v>
      </c>
      <c r="G87" s="29">
        <v>4117.3818000000001</v>
      </c>
      <c r="H87" s="29">
        <v>2910.5797500000003</v>
      </c>
      <c r="I87" s="31">
        <v>0</v>
      </c>
      <c r="J87" s="70"/>
      <c r="K87" s="30">
        <f t="shared" si="8"/>
        <v>7027.96</v>
      </c>
      <c r="L87" s="71">
        <f t="shared" si="9"/>
        <v>0.99999977945240748</v>
      </c>
      <c r="M87" s="29">
        <f t="shared" si="10"/>
        <v>4117.38</v>
      </c>
      <c r="N87" s="71">
        <f t="shared" si="11"/>
        <v>0.99999956282898028</v>
      </c>
      <c r="O87" s="29">
        <f t="shared" si="12"/>
        <v>2910.58</v>
      </c>
      <c r="P87" s="71">
        <f t="shared" si="13"/>
        <v>1.0000000858935405</v>
      </c>
      <c r="Q87" s="29">
        <f t="shared" si="14"/>
        <v>0</v>
      </c>
      <c r="R87" s="72" t="e">
        <f t="shared" si="15"/>
        <v>#DIV/0!</v>
      </c>
    </row>
    <row r="88" spans="1:18" s="3" customFormat="1" ht="31.5" x14ac:dyDescent="0.25">
      <c r="A88" s="114" t="s">
        <v>95</v>
      </c>
      <c r="B88" s="102" t="s">
        <v>96</v>
      </c>
      <c r="C88" s="102"/>
      <c r="D88" s="16" t="s">
        <v>92</v>
      </c>
      <c r="E88" s="74"/>
      <c r="F88" s="30">
        <v>9532.2229499999994</v>
      </c>
      <c r="G88" s="29">
        <v>5659.8077999999996</v>
      </c>
      <c r="H88" s="29">
        <v>3872.4151500000003</v>
      </c>
      <c r="I88" s="31">
        <v>0</v>
      </c>
      <c r="J88" s="70"/>
      <c r="K88" s="30">
        <f t="shared" si="8"/>
        <v>9532.23</v>
      </c>
      <c r="L88" s="71">
        <f t="shared" si="9"/>
        <v>1.000000739596633</v>
      </c>
      <c r="M88" s="29">
        <f t="shared" si="10"/>
        <v>5659.81</v>
      </c>
      <c r="N88" s="71">
        <f t="shared" si="11"/>
        <v>1.0000003887057791</v>
      </c>
      <c r="O88" s="29">
        <f t="shared" si="12"/>
        <v>3872.42</v>
      </c>
      <c r="P88" s="71">
        <f t="shared" si="13"/>
        <v>1.000001252448359</v>
      </c>
      <c r="Q88" s="29">
        <f t="shared" si="14"/>
        <v>0</v>
      </c>
      <c r="R88" s="72" t="e">
        <f t="shared" si="15"/>
        <v>#DIV/0!</v>
      </c>
    </row>
    <row r="89" spans="1:18" s="3" customFormat="1" ht="31.5" x14ac:dyDescent="0.25">
      <c r="A89" s="114" t="s">
        <v>97</v>
      </c>
      <c r="B89" s="102" t="s">
        <v>98</v>
      </c>
      <c r="C89" s="102"/>
      <c r="D89" s="16" t="s">
        <v>92</v>
      </c>
      <c r="E89" s="74"/>
      <c r="F89" s="30">
        <v>12841.779599999998</v>
      </c>
      <c r="G89" s="29">
        <v>7223.0165999999981</v>
      </c>
      <c r="H89" s="29">
        <v>5618.7630000000008</v>
      </c>
      <c r="I89" s="31">
        <v>0</v>
      </c>
      <c r="J89" s="70"/>
      <c r="K89" s="30">
        <f t="shared" si="8"/>
        <v>12841.78</v>
      </c>
      <c r="L89" s="71">
        <f t="shared" si="9"/>
        <v>1.000000031148331</v>
      </c>
      <c r="M89" s="29">
        <f t="shared" si="10"/>
        <v>7223.02</v>
      </c>
      <c r="N89" s="71">
        <f t="shared" si="11"/>
        <v>1.0000004707174566</v>
      </c>
      <c r="O89" s="29">
        <f t="shared" si="12"/>
        <v>5618.76</v>
      </c>
      <c r="P89" s="71">
        <f t="shared" si="13"/>
        <v>0.99999946607465018</v>
      </c>
      <c r="Q89" s="29">
        <f t="shared" si="14"/>
        <v>0</v>
      </c>
      <c r="R89" s="72" t="e">
        <f t="shared" si="15"/>
        <v>#DIV/0!</v>
      </c>
    </row>
    <row r="90" spans="1:18" s="3" customFormat="1" ht="31.5" x14ac:dyDescent="0.25">
      <c r="A90" s="114" t="s">
        <v>99</v>
      </c>
      <c r="B90" s="102" t="s">
        <v>100</v>
      </c>
      <c r="C90" s="102"/>
      <c r="D90" s="16" t="s">
        <v>92</v>
      </c>
      <c r="E90" s="74"/>
      <c r="F90" s="30">
        <v>18003.839174999997</v>
      </c>
      <c r="G90" s="29">
        <v>10516.469399999998</v>
      </c>
      <c r="H90" s="29">
        <v>7487.3697750000001</v>
      </c>
      <c r="I90" s="31">
        <v>0</v>
      </c>
      <c r="J90" s="70"/>
      <c r="K90" s="30">
        <f t="shared" si="8"/>
        <v>18003.84</v>
      </c>
      <c r="L90" s="71">
        <f t="shared" si="9"/>
        <v>1.0000000458235598</v>
      </c>
      <c r="M90" s="29">
        <f t="shared" si="10"/>
        <v>10516.47</v>
      </c>
      <c r="N90" s="71">
        <f t="shared" si="11"/>
        <v>1.0000000570533683</v>
      </c>
      <c r="O90" s="29">
        <f t="shared" si="12"/>
        <v>7487.37</v>
      </c>
      <c r="P90" s="71">
        <f t="shared" si="13"/>
        <v>1.000000030050606</v>
      </c>
      <c r="Q90" s="29">
        <f t="shared" si="14"/>
        <v>0</v>
      </c>
      <c r="R90" s="72" t="e">
        <f t="shared" si="15"/>
        <v>#DIV/0!</v>
      </c>
    </row>
    <row r="91" spans="1:18" s="3" customFormat="1" ht="31.5" x14ac:dyDescent="0.25">
      <c r="A91" s="114" t="s">
        <v>101</v>
      </c>
      <c r="B91" s="102" t="s">
        <v>1119</v>
      </c>
      <c r="C91" s="102"/>
      <c r="D91" s="16" t="s">
        <v>92</v>
      </c>
      <c r="E91" s="74"/>
      <c r="F91" s="30">
        <v>25229.321295000002</v>
      </c>
      <c r="G91" s="29">
        <v>13274.495999999999</v>
      </c>
      <c r="H91" s="29">
        <v>11954.825295000002</v>
      </c>
      <c r="I91" s="31">
        <v>0</v>
      </c>
      <c r="J91" s="70"/>
      <c r="K91" s="30">
        <f t="shared" si="8"/>
        <v>25229.33</v>
      </c>
      <c r="L91" s="71">
        <f t="shared" si="9"/>
        <v>1.0000003450350448</v>
      </c>
      <c r="M91" s="29">
        <f t="shared" si="10"/>
        <v>13274.5</v>
      </c>
      <c r="N91" s="71">
        <f t="shared" si="11"/>
        <v>1.0000003013297079</v>
      </c>
      <c r="O91" s="29">
        <f t="shared" si="12"/>
        <v>11954.83</v>
      </c>
      <c r="P91" s="71">
        <f t="shared" si="13"/>
        <v>1.0000003935649315</v>
      </c>
      <c r="Q91" s="29">
        <f t="shared" si="14"/>
        <v>0</v>
      </c>
      <c r="R91" s="72" t="e">
        <f t="shared" si="15"/>
        <v>#DIV/0!</v>
      </c>
    </row>
    <row r="92" spans="1:18" s="3" customFormat="1" ht="31.5" x14ac:dyDescent="0.25">
      <c r="A92" s="114" t="s">
        <v>1120</v>
      </c>
      <c r="B92" s="102" t="s">
        <v>1121</v>
      </c>
      <c r="C92" s="102"/>
      <c r="D92" s="16" t="s">
        <v>92</v>
      </c>
      <c r="E92" s="74"/>
      <c r="F92" s="30">
        <v>35631.158234999995</v>
      </c>
      <c r="G92" s="29">
        <v>19086.4902</v>
      </c>
      <c r="H92" s="29">
        <v>16544.668034999999</v>
      </c>
      <c r="I92" s="31">
        <v>0</v>
      </c>
      <c r="J92" s="70"/>
      <c r="K92" s="30">
        <f t="shared" si="8"/>
        <v>35631.160000000003</v>
      </c>
      <c r="L92" s="71">
        <f t="shared" si="9"/>
        <v>1.000000049535297</v>
      </c>
      <c r="M92" s="29">
        <f t="shared" si="10"/>
        <v>19086.490000000002</v>
      </c>
      <c r="N92" s="71">
        <f t="shared" si="11"/>
        <v>0.99999998952138414</v>
      </c>
      <c r="O92" s="29">
        <f t="shared" si="12"/>
        <v>16544.669999999998</v>
      </c>
      <c r="P92" s="71">
        <f t="shared" si="13"/>
        <v>1.0000001187693821</v>
      </c>
      <c r="Q92" s="29">
        <f t="shared" si="14"/>
        <v>0</v>
      </c>
      <c r="R92" s="72" t="e">
        <f t="shared" si="15"/>
        <v>#DIV/0!</v>
      </c>
    </row>
    <row r="93" spans="1:18" s="3" customFormat="1" ht="126" x14ac:dyDescent="0.25">
      <c r="A93" s="111" t="s">
        <v>102</v>
      </c>
      <c r="B93" s="101" t="s">
        <v>103</v>
      </c>
      <c r="C93" s="102" t="s">
        <v>1313</v>
      </c>
      <c r="D93" s="16"/>
      <c r="E93" s="121" t="s">
        <v>1314</v>
      </c>
      <c r="F93" s="30"/>
      <c r="G93" s="29"/>
      <c r="H93" s="29"/>
      <c r="I93" s="31"/>
      <c r="J93" s="70"/>
      <c r="K93" s="30"/>
      <c r="L93" s="71"/>
      <c r="M93" s="29"/>
      <c r="N93" s="71"/>
      <c r="O93" s="29"/>
      <c r="P93" s="71"/>
      <c r="Q93" s="29"/>
      <c r="R93" s="72"/>
    </row>
    <row r="94" spans="1:18" s="3" customFormat="1" ht="15.75" x14ac:dyDescent="0.25">
      <c r="A94" s="111" t="s">
        <v>104</v>
      </c>
      <c r="B94" s="102" t="s">
        <v>1122</v>
      </c>
      <c r="C94" s="102"/>
      <c r="D94" s="16" t="s">
        <v>106</v>
      </c>
      <c r="E94" s="121"/>
      <c r="F94" s="30">
        <v>12745.824718750006</v>
      </c>
      <c r="G94" s="29">
        <v>5734.9488000000001</v>
      </c>
      <c r="H94" s="29">
        <v>6463.5643187500036</v>
      </c>
      <c r="I94" s="31">
        <v>547.31160000000011</v>
      </c>
      <c r="J94" s="70"/>
      <c r="K94" s="30">
        <f t="shared" si="8"/>
        <v>12745.82</v>
      </c>
      <c r="L94" s="71">
        <f t="shared" si="9"/>
        <v>0.99999962978072354</v>
      </c>
      <c r="M94" s="29">
        <f t="shared" si="10"/>
        <v>5734.95</v>
      </c>
      <c r="N94" s="71">
        <f t="shared" si="11"/>
        <v>1.0000002092433675</v>
      </c>
      <c r="O94" s="29">
        <f t="shared" si="12"/>
        <v>6463.56</v>
      </c>
      <c r="P94" s="71">
        <f t="shared" si="13"/>
        <v>0.99999933183151113</v>
      </c>
      <c r="Q94" s="29">
        <f t="shared" si="14"/>
        <v>547.30999999999995</v>
      </c>
      <c r="R94" s="72">
        <f t="shared" si="15"/>
        <v>0.99999707661960724</v>
      </c>
    </row>
    <row r="95" spans="1:18" s="3" customFormat="1" ht="15.75" x14ac:dyDescent="0.25">
      <c r="A95" s="111" t="s">
        <v>107</v>
      </c>
      <c r="B95" s="102" t="s">
        <v>1123</v>
      </c>
      <c r="C95" s="102"/>
      <c r="D95" s="16" t="s">
        <v>106</v>
      </c>
      <c r="E95" s="121"/>
      <c r="F95" s="30">
        <v>15232.955158750003</v>
      </c>
      <c r="G95" s="29">
        <v>7974.5369999999984</v>
      </c>
      <c r="H95" s="29">
        <v>6463.5643187500036</v>
      </c>
      <c r="I95" s="31">
        <v>794.8538400000001</v>
      </c>
      <c r="J95" s="70"/>
      <c r="K95" s="30">
        <f t="shared" si="8"/>
        <v>15232.95</v>
      </c>
      <c r="L95" s="71">
        <f t="shared" si="9"/>
        <v>0.99999966134279605</v>
      </c>
      <c r="M95" s="29">
        <f t="shared" si="10"/>
        <v>7974.54</v>
      </c>
      <c r="N95" s="71">
        <f t="shared" si="11"/>
        <v>1.0000003761973895</v>
      </c>
      <c r="O95" s="29">
        <f t="shared" si="12"/>
        <v>6463.56</v>
      </c>
      <c r="P95" s="71">
        <f t="shared" si="13"/>
        <v>0.99999933183151113</v>
      </c>
      <c r="Q95" s="29">
        <f t="shared" si="14"/>
        <v>794.85</v>
      </c>
      <c r="R95" s="72">
        <f t="shared" si="15"/>
        <v>0.99999516892313167</v>
      </c>
    </row>
    <row r="96" spans="1:18" s="3" customFormat="1" ht="15.75" x14ac:dyDescent="0.25">
      <c r="A96" s="111" t="s">
        <v>109</v>
      </c>
      <c r="B96" s="102" t="s">
        <v>105</v>
      </c>
      <c r="C96" s="102"/>
      <c r="D96" s="16" t="s">
        <v>106</v>
      </c>
      <c r="E96" s="74"/>
      <c r="F96" s="30">
        <v>17472.515758750003</v>
      </c>
      <c r="G96" s="29">
        <v>10214.097599999999</v>
      </c>
      <c r="H96" s="29">
        <v>6463.5643187500036</v>
      </c>
      <c r="I96" s="31">
        <v>794.8538400000001</v>
      </c>
      <c r="J96" s="70"/>
      <c r="K96" s="30">
        <f t="shared" si="8"/>
        <v>17472.509999999998</v>
      </c>
      <c r="L96" s="71">
        <f t="shared" si="9"/>
        <v>0.99999967041094229</v>
      </c>
      <c r="M96" s="29">
        <f t="shared" si="10"/>
        <v>10214.1</v>
      </c>
      <c r="N96" s="71">
        <f t="shared" si="11"/>
        <v>1.0000002349693624</v>
      </c>
      <c r="O96" s="29">
        <f t="shared" si="12"/>
        <v>6463.56</v>
      </c>
      <c r="P96" s="71">
        <f t="shared" si="13"/>
        <v>0.99999933183151113</v>
      </c>
      <c r="Q96" s="29">
        <f t="shared" si="14"/>
        <v>794.85</v>
      </c>
      <c r="R96" s="72">
        <f t="shared" si="15"/>
        <v>0.99999516892313167</v>
      </c>
    </row>
    <row r="97" spans="1:18" s="3" customFormat="1" ht="15.75" x14ac:dyDescent="0.25">
      <c r="A97" s="111" t="s">
        <v>111</v>
      </c>
      <c r="B97" s="102" t="s">
        <v>1124</v>
      </c>
      <c r="C97" s="102"/>
      <c r="D97" s="16" t="s">
        <v>106</v>
      </c>
      <c r="E97" s="74"/>
      <c r="F97" s="30">
        <v>19722.329758750002</v>
      </c>
      <c r="G97" s="29">
        <v>12463.911599999999</v>
      </c>
      <c r="H97" s="29">
        <v>6463.5643187500036</v>
      </c>
      <c r="I97" s="31">
        <v>794.8538400000001</v>
      </c>
      <c r="J97" s="70"/>
      <c r="K97" s="30">
        <f t="shared" si="8"/>
        <v>19722.32</v>
      </c>
      <c r="L97" s="71">
        <f t="shared" si="9"/>
        <v>0.99999950519283864</v>
      </c>
      <c r="M97" s="29">
        <f t="shared" si="10"/>
        <v>12463.91</v>
      </c>
      <c r="N97" s="71">
        <f t="shared" si="11"/>
        <v>0.99999987162938486</v>
      </c>
      <c r="O97" s="29">
        <f t="shared" si="12"/>
        <v>6463.56</v>
      </c>
      <c r="P97" s="71">
        <f t="shared" si="13"/>
        <v>0.99999933183151113</v>
      </c>
      <c r="Q97" s="29">
        <f t="shared" si="14"/>
        <v>794.85</v>
      </c>
      <c r="R97" s="72">
        <f t="shared" si="15"/>
        <v>0.99999516892313167</v>
      </c>
    </row>
    <row r="98" spans="1:18" s="3" customFormat="1" ht="15.75" x14ac:dyDescent="0.25">
      <c r="A98" s="111" t="s">
        <v>113</v>
      </c>
      <c r="B98" s="102" t="s">
        <v>108</v>
      </c>
      <c r="C98" s="102"/>
      <c r="D98" s="16" t="s">
        <v>106</v>
      </c>
      <c r="E98" s="74"/>
      <c r="F98" s="30">
        <v>24427.895158750001</v>
      </c>
      <c r="G98" s="29">
        <v>17169.476999999999</v>
      </c>
      <c r="H98" s="29">
        <v>6463.5643187500036</v>
      </c>
      <c r="I98" s="31">
        <v>794.8538400000001</v>
      </c>
      <c r="J98" s="70"/>
      <c r="K98" s="30">
        <f t="shared" si="8"/>
        <v>24427.89</v>
      </c>
      <c r="L98" s="71">
        <f t="shared" si="9"/>
        <v>0.99999978881725304</v>
      </c>
      <c r="M98" s="29">
        <f t="shared" si="10"/>
        <v>17169.48</v>
      </c>
      <c r="N98" s="71">
        <f t="shared" si="11"/>
        <v>1.0000001747286771</v>
      </c>
      <c r="O98" s="29">
        <f t="shared" si="12"/>
        <v>6463.56</v>
      </c>
      <c r="P98" s="71">
        <f t="shared" si="13"/>
        <v>0.99999933183151113</v>
      </c>
      <c r="Q98" s="29">
        <f t="shared" si="14"/>
        <v>794.85</v>
      </c>
      <c r="R98" s="72">
        <f t="shared" si="15"/>
        <v>0.99999516892313167</v>
      </c>
    </row>
    <row r="99" spans="1:18" s="3" customFormat="1" ht="15.75" x14ac:dyDescent="0.25">
      <c r="A99" s="111" t="s">
        <v>1125</v>
      </c>
      <c r="B99" s="102" t="s">
        <v>1126</v>
      </c>
      <c r="C99" s="102"/>
      <c r="D99" s="16" t="s">
        <v>106</v>
      </c>
      <c r="E99" s="74"/>
      <c r="F99" s="30">
        <v>28885.378678750003</v>
      </c>
      <c r="G99" s="29">
        <v>21106.120200000001</v>
      </c>
      <c r="H99" s="29">
        <v>6463.5643187500036</v>
      </c>
      <c r="I99" s="31">
        <v>1315.6941600000002</v>
      </c>
      <c r="J99" s="70"/>
      <c r="K99" s="30">
        <f t="shared" si="8"/>
        <v>28885.37</v>
      </c>
      <c r="L99" s="71">
        <f t="shared" si="9"/>
        <v>0.99999969954522316</v>
      </c>
      <c r="M99" s="29">
        <f t="shared" si="10"/>
        <v>21106.12</v>
      </c>
      <c r="N99" s="71">
        <f t="shared" si="11"/>
        <v>0.99999999052407551</v>
      </c>
      <c r="O99" s="29">
        <f t="shared" si="12"/>
        <v>6463.56</v>
      </c>
      <c r="P99" s="71">
        <f t="shared" si="13"/>
        <v>0.99999933183151113</v>
      </c>
      <c r="Q99" s="29">
        <f t="shared" si="14"/>
        <v>1315.69</v>
      </c>
      <c r="R99" s="72">
        <f t="shared" si="15"/>
        <v>0.99999683817096208</v>
      </c>
    </row>
    <row r="100" spans="1:18" s="3" customFormat="1" ht="15.75" x14ac:dyDescent="0.25">
      <c r="A100" s="111" t="s">
        <v>1127</v>
      </c>
      <c r="B100" s="102" t="s">
        <v>110</v>
      </c>
      <c r="C100" s="102"/>
      <c r="D100" s="16" t="s">
        <v>106</v>
      </c>
      <c r="E100" s="74"/>
      <c r="F100" s="30">
        <v>38370.850022500003</v>
      </c>
      <c r="G100" s="29">
        <v>29593.768799999998</v>
      </c>
      <c r="H100" s="29">
        <v>7461.3870625000036</v>
      </c>
      <c r="I100" s="31">
        <v>1315.6941600000002</v>
      </c>
      <c r="J100" s="70"/>
      <c r="K100" s="30">
        <f t="shared" si="8"/>
        <v>38370.850000000006</v>
      </c>
      <c r="L100" s="71">
        <f t="shared" si="9"/>
        <v>0.9999999994136175</v>
      </c>
      <c r="M100" s="29">
        <f t="shared" si="10"/>
        <v>29593.77</v>
      </c>
      <c r="N100" s="71">
        <f t="shared" si="11"/>
        <v>1.0000000405490768</v>
      </c>
      <c r="O100" s="29">
        <f t="shared" si="12"/>
        <v>7461.39</v>
      </c>
      <c r="P100" s="71">
        <f t="shared" si="13"/>
        <v>1.0000003936935549</v>
      </c>
      <c r="Q100" s="29">
        <f t="shared" si="14"/>
        <v>1315.69</v>
      </c>
      <c r="R100" s="72">
        <f t="shared" si="15"/>
        <v>0.99999683817096208</v>
      </c>
    </row>
    <row r="101" spans="1:18" s="3" customFormat="1" ht="15.75" x14ac:dyDescent="0.25">
      <c r="A101" s="111" t="s">
        <v>1128</v>
      </c>
      <c r="B101" s="102" t="s">
        <v>112</v>
      </c>
      <c r="C101" s="102"/>
      <c r="D101" s="16" t="s">
        <v>106</v>
      </c>
      <c r="E101" s="74"/>
      <c r="F101" s="30">
        <v>51744.489182500001</v>
      </c>
      <c r="G101" s="29">
        <v>42653.329799999992</v>
      </c>
      <c r="H101" s="29">
        <v>7461.3870625000036</v>
      </c>
      <c r="I101" s="31">
        <v>1629.7723200000005</v>
      </c>
      <c r="J101" s="70"/>
      <c r="K101" s="30">
        <f t="shared" si="8"/>
        <v>51744.49</v>
      </c>
      <c r="L101" s="71">
        <f t="shared" si="9"/>
        <v>1.0000000157987838</v>
      </c>
      <c r="M101" s="29">
        <f t="shared" si="10"/>
        <v>42653.33</v>
      </c>
      <c r="N101" s="71">
        <f t="shared" si="11"/>
        <v>1.0000000046889659</v>
      </c>
      <c r="O101" s="29">
        <f t="shared" si="12"/>
        <v>7461.39</v>
      </c>
      <c r="P101" s="71">
        <f t="shared" si="13"/>
        <v>1.0000003936935549</v>
      </c>
      <c r="Q101" s="29">
        <f t="shared" si="14"/>
        <v>1629.77</v>
      </c>
      <c r="R101" s="72">
        <f t="shared" si="15"/>
        <v>0.99999857648827872</v>
      </c>
    </row>
    <row r="102" spans="1:18" s="3" customFormat="1" ht="15.75" x14ac:dyDescent="0.25">
      <c r="A102" s="111" t="s">
        <v>1129</v>
      </c>
      <c r="B102" s="102" t="s">
        <v>1130</v>
      </c>
      <c r="C102" s="102"/>
      <c r="D102" s="16" t="s">
        <v>106</v>
      </c>
      <c r="E102" s="74"/>
      <c r="F102" s="30">
        <v>53104.520582500001</v>
      </c>
      <c r="G102" s="29">
        <v>44013.361199999992</v>
      </c>
      <c r="H102" s="29">
        <v>7461.3870625000036</v>
      </c>
      <c r="I102" s="31">
        <v>1629.7723200000005</v>
      </c>
      <c r="J102" s="70"/>
      <c r="K102" s="30">
        <f t="shared" si="8"/>
        <v>53104.52</v>
      </c>
      <c r="L102" s="71">
        <f t="shared" si="9"/>
        <v>0.99999998903106557</v>
      </c>
      <c r="M102" s="29">
        <f t="shared" si="10"/>
        <v>44013.36</v>
      </c>
      <c r="N102" s="71">
        <f t="shared" si="11"/>
        <v>0.99999997273555219</v>
      </c>
      <c r="O102" s="29">
        <f t="shared" si="12"/>
        <v>7461.39</v>
      </c>
      <c r="P102" s="71">
        <f t="shared" si="13"/>
        <v>1.0000003936935549</v>
      </c>
      <c r="Q102" s="29">
        <f t="shared" si="14"/>
        <v>1629.77</v>
      </c>
      <c r="R102" s="72">
        <f t="shared" si="15"/>
        <v>0.99999857648827872</v>
      </c>
    </row>
    <row r="103" spans="1:18" s="3" customFormat="1" ht="15.75" x14ac:dyDescent="0.25">
      <c r="A103" s="111" t="s">
        <v>1131</v>
      </c>
      <c r="B103" s="102" t="s">
        <v>1132</v>
      </c>
      <c r="C103" s="102"/>
      <c r="D103" s="16" t="s">
        <v>106</v>
      </c>
      <c r="E103" s="74"/>
      <c r="F103" s="30">
        <v>83139.70726375001</v>
      </c>
      <c r="G103" s="29">
        <v>71468.005799999999</v>
      </c>
      <c r="H103" s="29">
        <v>10041.929143750003</v>
      </c>
      <c r="I103" s="31">
        <v>1629.7723200000005</v>
      </c>
      <c r="J103" s="70"/>
      <c r="K103" s="30">
        <f t="shared" si="8"/>
        <v>83139.710000000006</v>
      </c>
      <c r="L103" s="71">
        <f t="shared" si="9"/>
        <v>1.0000000329114702</v>
      </c>
      <c r="M103" s="29">
        <f t="shared" si="10"/>
        <v>71468.009999999995</v>
      </c>
      <c r="N103" s="71">
        <f t="shared" si="11"/>
        <v>1.0000000587675555</v>
      </c>
      <c r="O103" s="29">
        <f t="shared" si="12"/>
        <v>10041.93</v>
      </c>
      <c r="P103" s="71">
        <f t="shared" si="13"/>
        <v>1.0000000852674804</v>
      </c>
      <c r="Q103" s="29">
        <f t="shared" si="14"/>
        <v>1629.77</v>
      </c>
      <c r="R103" s="72">
        <f t="shared" si="15"/>
        <v>0.99999857648827872</v>
      </c>
    </row>
    <row r="104" spans="1:18" s="3" customFormat="1" ht="15.75" x14ac:dyDescent="0.25">
      <c r="A104" s="111" t="s">
        <v>1133</v>
      </c>
      <c r="B104" s="102" t="s">
        <v>1134</v>
      </c>
      <c r="C104" s="102"/>
      <c r="D104" s="16" t="s">
        <v>106</v>
      </c>
      <c r="E104" s="74"/>
      <c r="F104" s="30">
        <v>84809.780623750004</v>
      </c>
      <c r="G104" s="29">
        <v>72140.755799999999</v>
      </c>
      <c r="H104" s="29">
        <v>10041.929143750003</v>
      </c>
      <c r="I104" s="31">
        <v>2627.0956800000004</v>
      </c>
      <c r="J104" s="70"/>
      <c r="K104" s="30">
        <f t="shared" si="8"/>
        <v>84809.790000000008</v>
      </c>
      <c r="L104" s="71">
        <f t="shared" si="9"/>
        <v>1.0000001105562346</v>
      </c>
      <c r="M104" s="29">
        <f t="shared" si="10"/>
        <v>72140.759999999995</v>
      </c>
      <c r="N104" s="71">
        <f t="shared" si="11"/>
        <v>1.0000000582195174</v>
      </c>
      <c r="O104" s="29">
        <f t="shared" si="12"/>
        <v>10041.93</v>
      </c>
      <c r="P104" s="71">
        <f t="shared" si="13"/>
        <v>1.0000000852674804</v>
      </c>
      <c r="Q104" s="29">
        <f t="shared" si="14"/>
        <v>2627.1</v>
      </c>
      <c r="R104" s="72">
        <f t="shared" si="15"/>
        <v>1.0000016444014705</v>
      </c>
    </row>
    <row r="105" spans="1:18" s="3" customFormat="1" ht="78.75" x14ac:dyDescent="0.25">
      <c r="A105" s="120" t="s">
        <v>1135</v>
      </c>
      <c r="B105" s="102" t="s">
        <v>1315</v>
      </c>
      <c r="C105" s="102" t="s">
        <v>1316</v>
      </c>
      <c r="D105" s="16" t="s">
        <v>106</v>
      </c>
      <c r="E105" s="74" t="s">
        <v>1136</v>
      </c>
      <c r="F105" s="30">
        <v>7974.5369999999984</v>
      </c>
      <c r="G105" s="29">
        <v>7974.5369999999984</v>
      </c>
      <c r="H105" s="29">
        <v>0</v>
      </c>
      <c r="I105" s="31">
        <v>0</v>
      </c>
      <c r="J105" s="70"/>
      <c r="K105" s="30">
        <f t="shared" si="8"/>
        <v>7974.54</v>
      </c>
      <c r="L105" s="71">
        <f t="shared" si="9"/>
        <v>1.0000003761973895</v>
      </c>
      <c r="M105" s="29">
        <f t="shared" si="10"/>
        <v>7974.54</v>
      </c>
      <c r="N105" s="71">
        <f t="shared" si="11"/>
        <v>1.0000003761973895</v>
      </c>
      <c r="O105" s="29">
        <f t="shared" si="12"/>
        <v>0</v>
      </c>
      <c r="P105" s="71" t="e">
        <f t="shared" si="13"/>
        <v>#DIV/0!</v>
      </c>
      <c r="Q105" s="29">
        <f t="shared" si="14"/>
        <v>0</v>
      </c>
      <c r="R105" s="72" t="e">
        <f t="shared" si="15"/>
        <v>#DIV/0!</v>
      </c>
    </row>
    <row r="106" spans="1:18" s="3" customFormat="1" ht="63" x14ac:dyDescent="0.25">
      <c r="A106" s="120" t="s">
        <v>1137</v>
      </c>
      <c r="B106" s="102" t="s">
        <v>1138</v>
      </c>
      <c r="C106" s="102" t="s">
        <v>1139</v>
      </c>
      <c r="D106" s="16" t="s">
        <v>1140</v>
      </c>
      <c r="E106" s="16" t="s">
        <v>1317</v>
      </c>
      <c r="F106" s="30">
        <v>257.79287999999997</v>
      </c>
      <c r="G106" s="29">
        <v>246.0264</v>
      </c>
      <c r="H106" s="29">
        <v>0</v>
      </c>
      <c r="I106" s="31">
        <v>11.766480000000001</v>
      </c>
      <c r="J106" s="70"/>
      <c r="K106" s="30">
        <f t="shared" si="8"/>
        <v>257.8</v>
      </c>
      <c r="L106" s="71">
        <f t="shared" si="9"/>
        <v>1.0000276190715587</v>
      </c>
      <c r="M106" s="29">
        <f t="shared" si="10"/>
        <v>246.03</v>
      </c>
      <c r="N106" s="71">
        <f t="shared" si="11"/>
        <v>1.0000146325760162</v>
      </c>
      <c r="O106" s="29">
        <f t="shared" si="12"/>
        <v>0</v>
      </c>
      <c r="P106" s="71" t="e">
        <f t="shared" si="13"/>
        <v>#DIV/0!</v>
      </c>
      <c r="Q106" s="29">
        <f t="shared" si="14"/>
        <v>11.77</v>
      </c>
      <c r="R106" s="72">
        <f t="shared" si="15"/>
        <v>1.0002991548874429</v>
      </c>
    </row>
    <row r="107" spans="1:18" s="3" customFormat="1" ht="47.25" x14ac:dyDescent="0.25">
      <c r="A107" s="120" t="s">
        <v>1141</v>
      </c>
      <c r="B107" s="102" t="s">
        <v>1142</v>
      </c>
      <c r="C107" s="102" t="s">
        <v>1143</v>
      </c>
      <c r="D107" s="75" t="s">
        <v>1144</v>
      </c>
      <c r="E107" s="16" t="s">
        <v>1145</v>
      </c>
      <c r="F107" s="30">
        <v>52446.238991999999</v>
      </c>
      <c r="G107" s="29">
        <v>29881.717391999995</v>
      </c>
      <c r="H107" s="29">
        <v>22564.521600000004</v>
      </c>
      <c r="I107" s="31">
        <v>0</v>
      </c>
      <c r="J107" s="70"/>
      <c r="K107" s="30">
        <f t="shared" si="8"/>
        <v>52446.240000000005</v>
      </c>
      <c r="L107" s="71">
        <f t="shared" si="9"/>
        <v>1.0000000192196814</v>
      </c>
      <c r="M107" s="29">
        <f t="shared" si="10"/>
        <v>29881.72</v>
      </c>
      <c r="N107" s="71">
        <f t="shared" si="11"/>
        <v>1.000000087277447</v>
      </c>
      <c r="O107" s="29">
        <f t="shared" si="12"/>
        <v>22564.52</v>
      </c>
      <c r="P107" s="71">
        <f t="shared" si="13"/>
        <v>0.99999992909222579</v>
      </c>
      <c r="Q107" s="29">
        <f t="shared" si="14"/>
        <v>0</v>
      </c>
      <c r="R107" s="72" t="e">
        <f t="shared" si="15"/>
        <v>#DIV/0!</v>
      </c>
    </row>
    <row r="108" spans="1:18" s="3" customFormat="1" ht="47.25" x14ac:dyDescent="0.25">
      <c r="A108" s="120" t="s">
        <v>1146</v>
      </c>
      <c r="B108" s="102" t="s">
        <v>1147</v>
      </c>
      <c r="C108" s="102" t="s">
        <v>1318</v>
      </c>
      <c r="D108" s="95" t="s">
        <v>372</v>
      </c>
      <c r="E108" s="16" t="s">
        <v>1148</v>
      </c>
      <c r="F108" s="30">
        <v>8027.2803666666669</v>
      </c>
      <c r="G108" s="29">
        <v>1298.5109999999997</v>
      </c>
      <c r="H108" s="29">
        <v>6666.666666666667</v>
      </c>
      <c r="I108" s="31">
        <v>62.102700000000013</v>
      </c>
      <c r="J108" s="70"/>
      <c r="K108" s="30">
        <f t="shared" si="8"/>
        <v>8027.2800000000007</v>
      </c>
      <c r="L108" s="71">
        <f t="shared" si="9"/>
        <v>0.99999995432242939</v>
      </c>
      <c r="M108" s="29">
        <f t="shared" si="10"/>
        <v>1298.51</v>
      </c>
      <c r="N108" s="71">
        <f t="shared" si="11"/>
        <v>0.99999922988715551</v>
      </c>
      <c r="O108" s="29">
        <f t="shared" si="12"/>
        <v>6666.67</v>
      </c>
      <c r="P108" s="71">
        <f t="shared" si="13"/>
        <v>1.0000005000000001</v>
      </c>
      <c r="Q108" s="29">
        <f t="shared" si="14"/>
        <v>62.1</v>
      </c>
      <c r="R108" s="72">
        <f t="shared" si="15"/>
        <v>0.99995652362940723</v>
      </c>
    </row>
    <row r="109" spans="1:18" s="3" customFormat="1" ht="220.5" x14ac:dyDescent="0.25">
      <c r="A109" s="125" t="s">
        <v>114</v>
      </c>
      <c r="B109" s="101" t="s">
        <v>1149</v>
      </c>
      <c r="C109" s="126" t="s">
        <v>978</v>
      </c>
      <c r="D109" s="16"/>
      <c r="E109" s="121" t="s">
        <v>979</v>
      </c>
      <c r="F109" s="30"/>
      <c r="G109" s="29"/>
      <c r="H109" s="29"/>
      <c r="I109" s="31"/>
      <c r="J109" s="70"/>
      <c r="K109" s="30"/>
      <c r="L109" s="71"/>
      <c r="M109" s="29"/>
      <c r="N109" s="71"/>
      <c r="O109" s="29"/>
      <c r="P109" s="71"/>
      <c r="Q109" s="29"/>
      <c r="R109" s="72"/>
    </row>
    <row r="110" spans="1:18" s="3" customFormat="1" ht="31.5" x14ac:dyDescent="0.25">
      <c r="A110" s="114" t="s">
        <v>115</v>
      </c>
      <c r="B110" s="102" t="s">
        <v>116</v>
      </c>
      <c r="C110" s="102"/>
      <c r="D110" s="16" t="s">
        <v>38</v>
      </c>
      <c r="E110" s="104"/>
      <c r="F110" s="30">
        <v>374915.40926554572</v>
      </c>
      <c r="G110" s="29">
        <v>255914.4841821258</v>
      </c>
      <c r="H110" s="29">
        <v>81475.885622250004</v>
      </c>
      <c r="I110" s="31">
        <v>37525.039461169923</v>
      </c>
      <c r="J110" s="70"/>
      <c r="K110" s="30">
        <f t="shared" si="8"/>
        <v>374915.41</v>
      </c>
      <c r="L110" s="71">
        <f t="shared" si="9"/>
        <v>1.0000000019589865</v>
      </c>
      <c r="M110" s="29">
        <f t="shared" si="10"/>
        <v>255914.48</v>
      </c>
      <c r="N110" s="71">
        <f t="shared" si="11"/>
        <v>0.99999998365811216</v>
      </c>
      <c r="O110" s="29">
        <f t="shared" si="12"/>
        <v>81475.89</v>
      </c>
      <c r="P110" s="71">
        <f t="shared" si="13"/>
        <v>1.0000000537306217</v>
      </c>
      <c r="Q110" s="29">
        <f t="shared" si="14"/>
        <v>37525.040000000001</v>
      </c>
      <c r="R110" s="72">
        <f t="shared" si="15"/>
        <v>1.0000000143592143</v>
      </c>
    </row>
    <row r="111" spans="1:18" s="3" customFormat="1" ht="31.5" x14ac:dyDescent="0.25">
      <c r="A111" s="114" t="s">
        <v>117</v>
      </c>
      <c r="B111" s="102" t="s">
        <v>118</v>
      </c>
      <c r="C111" s="102"/>
      <c r="D111" s="16" t="s">
        <v>38</v>
      </c>
      <c r="E111" s="104"/>
      <c r="F111" s="30">
        <v>454646.87207664613</v>
      </c>
      <c r="G111" s="29">
        <v>290230.46900597657</v>
      </c>
      <c r="H111" s="29">
        <v>126891.36360949965</v>
      </c>
      <c r="I111" s="31">
        <v>37525.039461169923</v>
      </c>
      <c r="J111" s="70"/>
      <c r="K111" s="30">
        <f t="shared" si="8"/>
        <v>454646.86999999994</v>
      </c>
      <c r="L111" s="71">
        <f t="shared" si="9"/>
        <v>0.99999999543239748</v>
      </c>
      <c r="M111" s="29">
        <f t="shared" si="10"/>
        <v>290230.46999999997</v>
      </c>
      <c r="N111" s="71">
        <f t="shared" si="11"/>
        <v>1.000000003424945</v>
      </c>
      <c r="O111" s="29">
        <f t="shared" si="12"/>
        <v>126891.36</v>
      </c>
      <c r="P111" s="71">
        <f t="shared" si="13"/>
        <v>0.99999997155441045</v>
      </c>
      <c r="Q111" s="29">
        <f t="shared" si="14"/>
        <v>37525.040000000001</v>
      </c>
      <c r="R111" s="72">
        <f t="shared" si="15"/>
        <v>1.0000000143592143</v>
      </c>
    </row>
    <row r="112" spans="1:18" s="3" customFormat="1" ht="31.5" x14ac:dyDescent="0.25">
      <c r="A112" s="114" t="s">
        <v>119</v>
      </c>
      <c r="B112" s="102" t="s">
        <v>120</v>
      </c>
      <c r="C112" s="102"/>
      <c r="D112" s="16" t="s">
        <v>38</v>
      </c>
      <c r="E112" s="104"/>
      <c r="F112" s="30">
        <v>560490.21819223976</v>
      </c>
      <c r="G112" s="29">
        <v>324546.43025731941</v>
      </c>
      <c r="H112" s="29">
        <v>198418.74847375037</v>
      </c>
      <c r="I112" s="31">
        <v>37525.039461169923</v>
      </c>
      <c r="J112" s="70"/>
      <c r="K112" s="30">
        <f t="shared" si="8"/>
        <v>560490.22</v>
      </c>
      <c r="L112" s="71">
        <f t="shared" si="9"/>
        <v>1.0000000032253198</v>
      </c>
      <c r="M112" s="29">
        <f t="shared" si="10"/>
        <v>324546.43</v>
      </c>
      <c r="N112" s="71">
        <f t="shared" si="11"/>
        <v>0.99999999920714144</v>
      </c>
      <c r="O112" s="29">
        <f t="shared" si="12"/>
        <v>198418.75</v>
      </c>
      <c r="P112" s="71">
        <f t="shared" si="13"/>
        <v>1.0000000076920637</v>
      </c>
      <c r="Q112" s="29">
        <f t="shared" si="14"/>
        <v>37525.040000000001</v>
      </c>
      <c r="R112" s="72">
        <f t="shared" si="15"/>
        <v>1.0000000143592143</v>
      </c>
    </row>
    <row r="113" spans="1:18" s="3" customFormat="1" ht="31.5" x14ac:dyDescent="0.25">
      <c r="A113" s="114" t="s">
        <v>121</v>
      </c>
      <c r="B113" s="102" t="s">
        <v>122</v>
      </c>
      <c r="C113" s="122"/>
      <c r="D113" s="16" t="s">
        <v>38</v>
      </c>
      <c r="E113" s="104"/>
      <c r="F113" s="30">
        <v>687887.33667568327</v>
      </c>
      <c r="G113" s="29">
        <v>393178.37633251294</v>
      </c>
      <c r="H113" s="29">
        <v>257183.92088200036</v>
      </c>
      <c r="I113" s="31">
        <v>37525.039461169923</v>
      </c>
      <c r="J113" s="70"/>
      <c r="K113" s="30">
        <f t="shared" si="8"/>
        <v>687887.34000000008</v>
      </c>
      <c r="L113" s="71">
        <f t="shared" si="9"/>
        <v>1.0000000048326472</v>
      </c>
      <c r="M113" s="29">
        <f t="shared" si="10"/>
        <v>393178.38</v>
      </c>
      <c r="N113" s="71">
        <f t="shared" si="11"/>
        <v>1.0000000093277943</v>
      </c>
      <c r="O113" s="29">
        <f t="shared" si="12"/>
        <v>257183.92</v>
      </c>
      <c r="P113" s="71">
        <f t="shared" si="13"/>
        <v>0.99999999657054628</v>
      </c>
      <c r="Q113" s="29">
        <f t="shared" si="14"/>
        <v>37525.040000000001</v>
      </c>
      <c r="R113" s="72">
        <f t="shared" si="15"/>
        <v>1.0000000143592143</v>
      </c>
    </row>
    <row r="114" spans="1:18" s="3" customFormat="1" ht="31.5" x14ac:dyDescent="0.25">
      <c r="A114" s="114" t="s">
        <v>123</v>
      </c>
      <c r="B114" s="102" t="s">
        <v>124</v>
      </c>
      <c r="C114" s="122"/>
      <c r="D114" s="16" t="s">
        <v>38</v>
      </c>
      <c r="E114" s="104"/>
      <c r="F114" s="30">
        <v>1003268.03480008</v>
      </c>
      <c r="G114" s="29">
        <v>492515.72976840957</v>
      </c>
      <c r="H114" s="29">
        <v>473227.2655705004</v>
      </c>
      <c r="I114" s="31">
        <v>37525.039461169923</v>
      </c>
      <c r="J114" s="70"/>
      <c r="K114" s="30">
        <f t="shared" si="8"/>
        <v>1003268.04</v>
      </c>
      <c r="L114" s="71">
        <f t="shared" si="9"/>
        <v>1.0000000051829818</v>
      </c>
      <c r="M114" s="29">
        <f t="shared" si="10"/>
        <v>492515.73</v>
      </c>
      <c r="N114" s="71">
        <f t="shared" si="11"/>
        <v>1.0000000004702194</v>
      </c>
      <c r="O114" s="29">
        <f t="shared" si="12"/>
        <v>473227.27</v>
      </c>
      <c r="P114" s="71">
        <f t="shared" si="13"/>
        <v>1.0000000093601953</v>
      </c>
      <c r="Q114" s="29">
        <f t="shared" si="14"/>
        <v>37525.040000000001</v>
      </c>
      <c r="R114" s="72">
        <f t="shared" si="15"/>
        <v>1.0000000143592143</v>
      </c>
    </row>
    <row r="115" spans="1:18" s="3" customFormat="1" ht="31.5" x14ac:dyDescent="0.25">
      <c r="A115" s="114" t="s">
        <v>125</v>
      </c>
      <c r="B115" s="102" t="s">
        <v>126</v>
      </c>
      <c r="C115" s="122"/>
      <c r="D115" s="16" t="s">
        <v>38</v>
      </c>
      <c r="E115" s="104"/>
      <c r="F115" s="30">
        <v>1855793.1022405478</v>
      </c>
      <c r="G115" s="29">
        <v>941049.40283937787</v>
      </c>
      <c r="H115" s="29">
        <v>877218.65994000004</v>
      </c>
      <c r="I115" s="31">
        <v>37525.039461169923</v>
      </c>
      <c r="J115" s="70"/>
      <c r="K115" s="30">
        <f t="shared" si="8"/>
        <v>1855793.1</v>
      </c>
      <c r="L115" s="71">
        <f t="shared" si="9"/>
        <v>0.99999999879267376</v>
      </c>
      <c r="M115" s="29">
        <f t="shared" si="10"/>
        <v>941049.4</v>
      </c>
      <c r="N115" s="71">
        <f t="shared" si="11"/>
        <v>0.99999999698275366</v>
      </c>
      <c r="O115" s="29">
        <f t="shared" si="12"/>
        <v>877218.66</v>
      </c>
      <c r="P115" s="71">
        <f t="shared" si="13"/>
        <v>1.000000000068398</v>
      </c>
      <c r="Q115" s="29">
        <f t="shared" si="14"/>
        <v>37525.040000000001</v>
      </c>
      <c r="R115" s="72">
        <f t="shared" si="15"/>
        <v>1.0000000143592143</v>
      </c>
    </row>
    <row r="116" spans="1:18" s="3" customFormat="1" ht="31.5" x14ac:dyDescent="0.25">
      <c r="A116" s="114" t="s">
        <v>127</v>
      </c>
      <c r="B116" s="102" t="s">
        <v>128</v>
      </c>
      <c r="C116" s="122"/>
      <c r="D116" s="16" t="s">
        <v>38</v>
      </c>
      <c r="E116" s="104"/>
      <c r="F116" s="30">
        <v>2705522.6155465855</v>
      </c>
      <c r="G116" s="29">
        <v>1395546.4961049159</v>
      </c>
      <c r="H116" s="29">
        <v>1272451.0799805</v>
      </c>
      <c r="I116" s="31">
        <v>37525.039461169923</v>
      </c>
      <c r="J116" s="70"/>
      <c r="K116" s="30">
        <f t="shared" si="8"/>
        <v>2705522.62</v>
      </c>
      <c r="L116" s="71">
        <f t="shared" si="9"/>
        <v>1.000000001646046</v>
      </c>
      <c r="M116" s="29">
        <f t="shared" si="10"/>
        <v>1395546.5</v>
      </c>
      <c r="N116" s="71">
        <f t="shared" si="11"/>
        <v>1.0000000027910816</v>
      </c>
      <c r="O116" s="29">
        <f t="shared" si="12"/>
        <v>1272451.08</v>
      </c>
      <c r="P116" s="71">
        <f t="shared" si="13"/>
        <v>1.0000000000153249</v>
      </c>
      <c r="Q116" s="29">
        <f t="shared" si="14"/>
        <v>37525.040000000001</v>
      </c>
      <c r="R116" s="72">
        <f t="shared" si="15"/>
        <v>1.0000000143592143</v>
      </c>
    </row>
    <row r="117" spans="1:18" s="3" customFormat="1" ht="31.5" x14ac:dyDescent="0.25">
      <c r="A117" s="114" t="s">
        <v>129</v>
      </c>
      <c r="B117" s="102" t="s">
        <v>130</v>
      </c>
      <c r="C117" s="102"/>
      <c r="D117" s="16" t="s">
        <v>38</v>
      </c>
      <c r="E117" s="104"/>
      <c r="F117" s="30">
        <v>3367793.7524147853</v>
      </c>
      <c r="G117" s="29">
        <v>1657050.1162011118</v>
      </c>
      <c r="H117" s="29">
        <v>1673218.5967525037</v>
      </c>
      <c r="I117" s="31">
        <v>37525.039461169923</v>
      </c>
      <c r="J117" s="70"/>
      <c r="K117" s="30">
        <f t="shared" si="8"/>
        <v>3367793.7600000002</v>
      </c>
      <c r="L117" s="71">
        <f t="shared" si="9"/>
        <v>1.0000000022522801</v>
      </c>
      <c r="M117" s="29">
        <f t="shared" si="10"/>
        <v>1657050.12</v>
      </c>
      <c r="N117" s="71">
        <f t="shared" si="11"/>
        <v>1.0000000022925608</v>
      </c>
      <c r="O117" s="29">
        <f t="shared" si="12"/>
        <v>1673218.6</v>
      </c>
      <c r="P117" s="71">
        <f t="shared" si="13"/>
        <v>1.0000000019408679</v>
      </c>
      <c r="Q117" s="29">
        <f t="shared" si="14"/>
        <v>37525.040000000001</v>
      </c>
      <c r="R117" s="72">
        <f t="shared" si="15"/>
        <v>1.0000000143592143</v>
      </c>
    </row>
    <row r="118" spans="1:18" s="3" customFormat="1" ht="31.5" x14ac:dyDescent="0.25">
      <c r="A118" s="114" t="s">
        <v>131</v>
      </c>
      <c r="B118" s="102" t="s">
        <v>132</v>
      </c>
      <c r="C118" s="102"/>
      <c r="D118" s="16" t="s">
        <v>38</v>
      </c>
      <c r="E118" s="104"/>
      <c r="F118" s="30">
        <v>4778790.8981277859</v>
      </c>
      <c r="G118" s="29">
        <v>1940962.5637761189</v>
      </c>
      <c r="H118" s="29">
        <v>2800303.2948904964</v>
      </c>
      <c r="I118" s="31">
        <v>37525.039461169923</v>
      </c>
      <c r="J118" s="70"/>
      <c r="K118" s="30">
        <f t="shared" si="8"/>
        <v>4778790.8899999997</v>
      </c>
      <c r="L118" s="71">
        <f t="shared" si="9"/>
        <v>0.99999999829919606</v>
      </c>
      <c r="M118" s="29">
        <f t="shared" si="10"/>
        <v>1940962.56</v>
      </c>
      <c r="N118" s="71">
        <f t="shared" si="11"/>
        <v>0.99999999805451223</v>
      </c>
      <c r="O118" s="29">
        <f t="shared" si="12"/>
        <v>2800303.29</v>
      </c>
      <c r="P118" s="71">
        <f t="shared" si="13"/>
        <v>0.99999999825358332</v>
      </c>
      <c r="Q118" s="29">
        <f t="shared" si="14"/>
        <v>37525.040000000001</v>
      </c>
      <c r="R118" s="72">
        <f t="shared" si="15"/>
        <v>1.0000000143592143</v>
      </c>
    </row>
    <row r="119" spans="1:18" s="3" customFormat="1" ht="31.5" x14ac:dyDescent="0.25">
      <c r="A119" s="114" t="s">
        <v>133</v>
      </c>
      <c r="B119" s="102" t="s">
        <v>134</v>
      </c>
      <c r="C119" s="102"/>
      <c r="D119" s="16" t="s">
        <v>38</v>
      </c>
      <c r="E119" s="104"/>
      <c r="F119" s="30">
        <v>394654.09612504573</v>
      </c>
      <c r="G119" s="29">
        <v>255914.4841821258</v>
      </c>
      <c r="H119" s="29">
        <v>101214.57248175002</v>
      </c>
      <c r="I119" s="31">
        <v>37525.039461169923</v>
      </c>
      <c r="J119" s="70"/>
      <c r="K119" s="30">
        <f t="shared" si="8"/>
        <v>394654.09</v>
      </c>
      <c r="L119" s="71">
        <f t="shared" si="9"/>
        <v>0.99999998447996419</v>
      </c>
      <c r="M119" s="29">
        <f t="shared" si="10"/>
        <v>255914.48</v>
      </c>
      <c r="N119" s="71">
        <f t="shared" si="11"/>
        <v>0.99999998365811216</v>
      </c>
      <c r="O119" s="29">
        <f t="shared" si="12"/>
        <v>101214.57</v>
      </c>
      <c r="P119" s="71">
        <f t="shared" si="13"/>
        <v>0.99999997548030928</v>
      </c>
      <c r="Q119" s="29">
        <f t="shared" si="14"/>
        <v>37525.040000000001</v>
      </c>
      <c r="R119" s="72">
        <f t="shared" si="15"/>
        <v>1.0000000143592143</v>
      </c>
    </row>
    <row r="120" spans="1:18" s="3" customFormat="1" ht="31.5" x14ac:dyDescent="0.25">
      <c r="A120" s="114" t="s">
        <v>135</v>
      </c>
      <c r="B120" s="102" t="s">
        <v>136</v>
      </c>
      <c r="C120" s="102"/>
      <c r="D120" s="16" t="s">
        <v>38</v>
      </c>
      <c r="E120" s="104"/>
      <c r="F120" s="30">
        <v>494223.19655664614</v>
      </c>
      <c r="G120" s="29">
        <v>290230.46900597657</v>
      </c>
      <c r="H120" s="29">
        <v>166467.68808949966</v>
      </c>
      <c r="I120" s="31">
        <v>37525.039461169923</v>
      </c>
      <c r="J120" s="70"/>
      <c r="K120" s="30">
        <f t="shared" si="8"/>
        <v>494223.19999999995</v>
      </c>
      <c r="L120" s="71">
        <f t="shared" si="9"/>
        <v>1.0000000069672039</v>
      </c>
      <c r="M120" s="29">
        <f t="shared" si="10"/>
        <v>290230.46999999997</v>
      </c>
      <c r="N120" s="71">
        <f t="shared" si="11"/>
        <v>1.000000003424945</v>
      </c>
      <c r="O120" s="29">
        <f t="shared" si="12"/>
        <v>166467.69</v>
      </c>
      <c r="P120" s="71">
        <f t="shared" si="13"/>
        <v>1.0000000114767038</v>
      </c>
      <c r="Q120" s="29">
        <f t="shared" si="14"/>
        <v>37525.040000000001</v>
      </c>
      <c r="R120" s="72">
        <f t="shared" si="15"/>
        <v>1.0000000143592143</v>
      </c>
    </row>
    <row r="121" spans="1:18" s="3" customFormat="1" ht="31.5" x14ac:dyDescent="0.25">
      <c r="A121" s="114" t="s">
        <v>137</v>
      </c>
      <c r="B121" s="102" t="s">
        <v>138</v>
      </c>
      <c r="C121" s="102"/>
      <c r="D121" s="16" t="s">
        <v>38</v>
      </c>
      <c r="E121" s="104"/>
      <c r="F121" s="30">
        <v>594566.59172623977</v>
      </c>
      <c r="G121" s="29">
        <v>324546.43025731941</v>
      </c>
      <c r="H121" s="29">
        <v>232495.12200775038</v>
      </c>
      <c r="I121" s="31">
        <v>37525.039461169923</v>
      </c>
      <c r="J121" s="70"/>
      <c r="K121" s="30">
        <f t="shared" si="8"/>
        <v>594566.59000000008</v>
      </c>
      <c r="L121" s="71">
        <f t="shared" si="9"/>
        <v>0.999999997096642</v>
      </c>
      <c r="M121" s="29">
        <f t="shared" si="10"/>
        <v>324546.43</v>
      </c>
      <c r="N121" s="71">
        <f t="shared" si="11"/>
        <v>0.99999999920714144</v>
      </c>
      <c r="O121" s="29">
        <f t="shared" si="12"/>
        <v>232495.12</v>
      </c>
      <c r="P121" s="71">
        <f t="shared" si="13"/>
        <v>0.99999999136433326</v>
      </c>
      <c r="Q121" s="29">
        <f t="shared" si="14"/>
        <v>37525.040000000001</v>
      </c>
      <c r="R121" s="72">
        <f t="shared" si="15"/>
        <v>1.0000000143592143</v>
      </c>
    </row>
    <row r="122" spans="1:18" s="3" customFormat="1" ht="31.5" x14ac:dyDescent="0.25">
      <c r="A122" s="114" t="s">
        <v>139</v>
      </c>
      <c r="B122" s="102" t="s">
        <v>140</v>
      </c>
      <c r="C122" s="102"/>
      <c r="D122" s="16" t="s">
        <v>38</v>
      </c>
      <c r="E122" s="104"/>
      <c r="F122" s="30">
        <v>791278.68462543294</v>
      </c>
      <c r="G122" s="29">
        <v>393178.37633251294</v>
      </c>
      <c r="H122" s="29">
        <v>360575.26883175003</v>
      </c>
      <c r="I122" s="31">
        <v>37525.039461169923</v>
      </c>
      <c r="J122" s="70"/>
      <c r="K122" s="30">
        <f t="shared" si="8"/>
        <v>791278.69000000006</v>
      </c>
      <c r="L122" s="71">
        <f t="shared" si="9"/>
        <v>1.0000000067922556</v>
      </c>
      <c r="M122" s="29">
        <f t="shared" si="10"/>
        <v>393178.38</v>
      </c>
      <c r="N122" s="71">
        <f t="shared" si="11"/>
        <v>1.0000000093277943</v>
      </c>
      <c r="O122" s="29">
        <f t="shared" si="12"/>
        <v>360575.27</v>
      </c>
      <c r="P122" s="71">
        <f t="shared" si="13"/>
        <v>1.0000000032399614</v>
      </c>
      <c r="Q122" s="29">
        <f t="shared" si="14"/>
        <v>37525.040000000001</v>
      </c>
      <c r="R122" s="72">
        <f t="shared" si="15"/>
        <v>1.0000000143592143</v>
      </c>
    </row>
    <row r="123" spans="1:18" s="3" customFormat="1" ht="31.5" x14ac:dyDescent="0.25">
      <c r="A123" s="114" t="s">
        <v>141</v>
      </c>
      <c r="B123" s="102" t="s">
        <v>142</v>
      </c>
      <c r="C123" s="102"/>
      <c r="D123" s="16" t="s">
        <v>38</v>
      </c>
      <c r="E123" s="104"/>
      <c r="F123" s="30">
        <v>1196202.6166400798</v>
      </c>
      <c r="G123" s="29">
        <v>492515.72976840957</v>
      </c>
      <c r="H123" s="29">
        <v>666161.8474105004</v>
      </c>
      <c r="I123" s="31">
        <v>37525.039461169923</v>
      </c>
      <c r="J123" s="70"/>
      <c r="K123" s="30">
        <f t="shared" si="8"/>
        <v>1196202.6200000001</v>
      </c>
      <c r="L123" s="71">
        <f t="shared" si="9"/>
        <v>1.0000000028088221</v>
      </c>
      <c r="M123" s="29">
        <f t="shared" si="10"/>
        <v>492515.73</v>
      </c>
      <c r="N123" s="71">
        <f t="shared" si="11"/>
        <v>1.0000000004702194</v>
      </c>
      <c r="O123" s="29">
        <f t="shared" si="12"/>
        <v>666161.85</v>
      </c>
      <c r="P123" s="71">
        <f t="shared" si="13"/>
        <v>1.0000000038871928</v>
      </c>
      <c r="Q123" s="29">
        <f t="shared" si="14"/>
        <v>37525.040000000001</v>
      </c>
      <c r="R123" s="72">
        <f t="shared" si="15"/>
        <v>1.0000000143592143</v>
      </c>
    </row>
    <row r="124" spans="1:18" s="3" customFormat="1" ht="31.5" x14ac:dyDescent="0.25">
      <c r="A124" s="114" t="s">
        <v>143</v>
      </c>
      <c r="B124" s="102" t="s">
        <v>144</v>
      </c>
      <c r="C124" s="102"/>
      <c r="D124" s="16" t="s">
        <v>38</v>
      </c>
      <c r="E124" s="104"/>
      <c r="F124" s="30">
        <v>2245619.8983685477</v>
      </c>
      <c r="G124" s="29">
        <v>941049.40283937787</v>
      </c>
      <c r="H124" s="29">
        <v>1267045.4560680001</v>
      </c>
      <c r="I124" s="31">
        <v>37525.039461169923</v>
      </c>
      <c r="J124" s="70"/>
      <c r="K124" s="30">
        <f t="shared" si="8"/>
        <v>2245619.9</v>
      </c>
      <c r="L124" s="71">
        <f t="shared" si="9"/>
        <v>1.0000000007265042</v>
      </c>
      <c r="M124" s="29">
        <f t="shared" si="10"/>
        <v>941049.4</v>
      </c>
      <c r="N124" s="71">
        <f t="shared" si="11"/>
        <v>0.99999999698275366</v>
      </c>
      <c r="O124" s="29">
        <f t="shared" si="12"/>
        <v>1267045.46</v>
      </c>
      <c r="P124" s="71">
        <f t="shared" si="13"/>
        <v>1.0000000031032825</v>
      </c>
      <c r="Q124" s="29">
        <f t="shared" si="14"/>
        <v>37525.040000000001</v>
      </c>
      <c r="R124" s="72">
        <f t="shared" si="15"/>
        <v>1.0000000143592143</v>
      </c>
    </row>
    <row r="125" spans="1:18" s="3" customFormat="1" ht="31.5" x14ac:dyDescent="0.25">
      <c r="A125" s="114" t="s">
        <v>145</v>
      </c>
      <c r="B125" s="102" t="s">
        <v>146</v>
      </c>
      <c r="C125" s="102"/>
      <c r="D125" s="16" t="s">
        <v>38</v>
      </c>
      <c r="E125" s="104"/>
      <c r="F125" s="30">
        <v>3292291.0930515821</v>
      </c>
      <c r="G125" s="29">
        <v>1395546.4961049159</v>
      </c>
      <c r="H125" s="29">
        <v>1859219.5574854966</v>
      </c>
      <c r="I125" s="31">
        <v>37525.039461169923</v>
      </c>
      <c r="J125" s="70"/>
      <c r="K125" s="30">
        <f t="shared" si="8"/>
        <v>3292291.1</v>
      </c>
      <c r="L125" s="71">
        <f t="shared" si="9"/>
        <v>1.0000000021105113</v>
      </c>
      <c r="M125" s="29">
        <f t="shared" si="10"/>
        <v>1395546.5</v>
      </c>
      <c r="N125" s="71">
        <f t="shared" si="11"/>
        <v>1.0000000027910816</v>
      </c>
      <c r="O125" s="29">
        <f t="shared" si="12"/>
        <v>1859219.56</v>
      </c>
      <c r="P125" s="71">
        <f t="shared" si="13"/>
        <v>1.000000001352451</v>
      </c>
      <c r="Q125" s="29">
        <f t="shared" si="14"/>
        <v>37525.040000000001</v>
      </c>
      <c r="R125" s="72">
        <f t="shared" si="15"/>
        <v>1.0000000143592143</v>
      </c>
    </row>
    <row r="126" spans="1:18" s="3" customFormat="1" ht="31.5" x14ac:dyDescent="0.25">
      <c r="A126" s="114" t="s">
        <v>147</v>
      </c>
      <c r="B126" s="102" t="s">
        <v>148</v>
      </c>
      <c r="C126" s="102"/>
      <c r="D126" s="16" t="s">
        <v>38</v>
      </c>
      <c r="E126" s="104"/>
      <c r="F126" s="30">
        <v>4139729.9564222856</v>
      </c>
      <c r="G126" s="29">
        <v>1657050.1162011118</v>
      </c>
      <c r="H126" s="29">
        <v>2445154.8007600037</v>
      </c>
      <c r="I126" s="31">
        <v>37525.039461169923</v>
      </c>
      <c r="J126" s="70"/>
      <c r="K126" s="30">
        <f t="shared" si="8"/>
        <v>4139729.96</v>
      </c>
      <c r="L126" s="71">
        <f t="shared" si="9"/>
        <v>1.0000000008642387</v>
      </c>
      <c r="M126" s="29">
        <f t="shared" si="10"/>
        <v>1657050.12</v>
      </c>
      <c r="N126" s="71">
        <f t="shared" si="11"/>
        <v>1.0000000022925608</v>
      </c>
      <c r="O126" s="29">
        <f t="shared" si="12"/>
        <v>2445154.7999999998</v>
      </c>
      <c r="P126" s="71">
        <f t="shared" si="13"/>
        <v>0.99999999968917963</v>
      </c>
      <c r="Q126" s="29">
        <f t="shared" si="14"/>
        <v>37525.040000000001</v>
      </c>
      <c r="R126" s="72">
        <f t="shared" si="15"/>
        <v>1.0000000143592143</v>
      </c>
    </row>
    <row r="127" spans="1:18" s="3" customFormat="1" ht="31.5" x14ac:dyDescent="0.25">
      <c r="A127" s="114" t="s">
        <v>149</v>
      </c>
      <c r="B127" s="102" t="s">
        <v>150</v>
      </c>
      <c r="C127" s="102"/>
      <c r="D127" s="16" t="s">
        <v>38</v>
      </c>
      <c r="E127" s="104"/>
      <c r="F127" s="30">
        <v>5067265.7272387892</v>
      </c>
      <c r="G127" s="29">
        <v>1940962.5637761189</v>
      </c>
      <c r="H127" s="29">
        <v>3088778.1240015002</v>
      </c>
      <c r="I127" s="31">
        <v>37525.039461169923</v>
      </c>
      <c r="J127" s="70"/>
      <c r="K127" s="30">
        <f t="shared" si="8"/>
        <v>5067265.72</v>
      </c>
      <c r="L127" s="71">
        <f t="shared" si="9"/>
        <v>0.99999999857146049</v>
      </c>
      <c r="M127" s="29">
        <f t="shared" si="10"/>
        <v>1940962.56</v>
      </c>
      <c r="N127" s="71">
        <f t="shared" si="11"/>
        <v>0.99999999805451223</v>
      </c>
      <c r="O127" s="29">
        <f t="shared" si="12"/>
        <v>3088778.12</v>
      </c>
      <c r="P127" s="71">
        <f t="shared" si="13"/>
        <v>0.99999999870450385</v>
      </c>
      <c r="Q127" s="29">
        <f t="shared" si="14"/>
        <v>37525.040000000001</v>
      </c>
      <c r="R127" s="72">
        <f t="shared" si="15"/>
        <v>1.0000000143592143</v>
      </c>
    </row>
    <row r="128" spans="1:18" s="3" customFormat="1" ht="31.5" x14ac:dyDescent="0.25">
      <c r="A128" s="114" t="s">
        <v>151</v>
      </c>
      <c r="B128" s="102" t="s">
        <v>152</v>
      </c>
      <c r="C128" s="102"/>
      <c r="D128" s="16" t="s">
        <v>38</v>
      </c>
      <c r="E128" s="104"/>
      <c r="F128" s="30">
        <v>5955197.1432957863</v>
      </c>
      <c r="G128" s="29">
        <v>1940962.5637761189</v>
      </c>
      <c r="H128" s="29">
        <v>3976709.5400584969</v>
      </c>
      <c r="I128" s="31">
        <v>37525.039461169923</v>
      </c>
      <c r="J128" s="70"/>
      <c r="K128" s="30">
        <f t="shared" si="8"/>
        <v>5955197.1399999997</v>
      </c>
      <c r="L128" s="71">
        <f t="shared" si="9"/>
        <v>0.9999999994465697</v>
      </c>
      <c r="M128" s="29">
        <f t="shared" si="10"/>
        <v>1940962.56</v>
      </c>
      <c r="N128" s="71">
        <f t="shared" si="11"/>
        <v>0.99999999805451223</v>
      </c>
      <c r="O128" s="29">
        <f t="shared" si="12"/>
        <v>3976709.54</v>
      </c>
      <c r="P128" s="71">
        <f t="shared" si="13"/>
        <v>0.9999999999852901</v>
      </c>
      <c r="Q128" s="29">
        <f t="shared" si="14"/>
        <v>37525.040000000001</v>
      </c>
      <c r="R128" s="72">
        <f t="shared" si="15"/>
        <v>1.0000000143592143</v>
      </c>
    </row>
    <row r="129" spans="1:18" s="3" customFormat="1" ht="31.5" x14ac:dyDescent="0.25">
      <c r="A129" s="114" t="s">
        <v>153</v>
      </c>
      <c r="B129" s="102" t="s">
        <v>154</v>
      </c>
      <c r="C129" s="102"/>
      <c r="D129" s="16" t="s">
        <v>38</v>
      </c>
      <c r="E129" s="104"/>
      <c r="F129" s="30">
        <v>1064120.7029804557</v>
      </c>
      <c r="G129" s="29">
        <v>393178.37633251294</v>
      </c>
      <c r="H129" s="29">
        <v>633417.28718677291</v>
      </c>
      <c r="I129" s="31">
        <v>37525.039461169923</v>
      </c>
      <c r="J129" s="70"/>
      <c r="K129" s="30">
        <f t="shared" si="8"/>
        <v>1064120.71</v>
      </c>
      <c r="L129" s="71">
        <f t="shared" si="9"/>
        <v>1.0000000065965677</v>
      </c>
      <c r="M129" s="29">
        <f t="shared" si="10"/>
        <v>393178.38</v>
      </c>
      <c r="N129" s="71">
        <f t="shared" si="11"/>
        <v>1.0000000093277943</v>
      </c>
      <c r="O129" s="29">
        <f t="shared" si="12"/>
        <v>633417.29</v>
      </c>
      <c r="P129" s="71">
        <f t="shared" si="13"/>
        <v>1.0000000044413488</v>
      </c>
      <c r="Q129" s="29">
        <f t="shared" si="14"/>
        <v>37525.040000000001</v>
      </c>
      <c r="R129" s="72">
        <f t="shared" si="15"/>
        <v>1.0000000143592143</v>
      </c>
    </row>
    <row r="130" spans="1:18" s="3" customFormat="1" ht="31.5" x14ac:dyDescent="0.25">
      <c r="A130" s="114" t="s">
        <v>155</v>
      </c>
      <c r="B130" s="102" t="s">
        <v>156</v>
      </c>
      <c r="C130" s="102"/>
      <c r="D130" s="16" t="s">
        <v>38</v>
      </c>
      <c r="E130" s="104"/>
      <c r="F130" s="30">
        <v>1735402.0678113101</v>
      </c>
      <c r="G130" s="29">
        <v>492515.72976840957</v>
      </c>
      <c r="H130" s="29">
        <v>1205361.2985817306</v>
      </c>
      <c r="I130" s="31">
        <v>37525.039461169923</v>
      </c>
      <c r="J130" s="70"/>
      <c r="K130" s="30">
        <f t="shared" si="8"/>
        <v>1735402.07</v>
      </c>
      <c r="L130" s="71">
        <f t="shared" si="9"/>
        <v>1.0000000012612005</v>
      </c>
      <c r="M130" s="29">
        <f t="shared" si="10"/>
        <v>492515.73</v>
      </c>
      <c r="N130" s="71">
        <f t="shared" si="11"/>
        <v>1.0000000004702194</v>
      </c>
      <c r="O130" s="29">
        <f t="shared" si="12"/>
        <v>1205361.3</v>
      </c>
      <c r="P130" s="71">
        <f t="shared" si="13"/>
        <v>1.0000000011766343</v>
      </c>
      <c r="Q130" s="29">
        <f t="shared" si="14"/>
        <v>37525.040000000001</v>
      </c>
      <c r="R130" s="72">
        <f t="shared" si="15"/>
        <v>1.0000000143592143</v>
      </c>
    </row>
    <row r="131" spans="1:18" s="3" customFormat="1" ht="267.75" x14ac:dyDescent="0.25">
      <c r="A131" s="120" t="s">
        <v>157</v>
      </c>
      <c r="B131" s="101" t="s">
        <v>158</v>
      </c>
      <c r="C131" s="102" t="s">
        <v>1319</v>
      </c>
      <c r="D131" s="16"/>
      <c r="E131" s="121" t="s">
        <v>980</v>
      </c>
      <c r="F131" s="30"/>
      <c r="G131" s="29"/>
      <c r="H131" s="29"/>
      <c r="I131" s="31"/>
      <c r="J131" s="70"/>
      <c r="K131" s="30"/>
      <c r="L131" s="71"/>
      <c r="M131" s="29"/>
      <c r="N131" s="71"/>
      <c r="O131" s="29"/>
      <c r="P131" s="71"/>
      <c r="Q131" s="29"/>
      <c r="R131" s="72"/>
    </row>
    <row r="132" spans="1:18" s="3" customFormat="1" ht="31.5" x14ac:dyDescent="0.25">
      <c r="A132" s="100" t="s">
        <v>159</v>
      </c>
      <c r="B132" s="102" t="s">
        <v>116</v>
      </c>
      <c r="C132" s="102"/>
      <c r="D132" s="16" t="s">
        <v>38</v>
      </c>
      <c r="E132" s="104"/>
      <c r="F132" s="30">
        <v>814852.98283112806</v>
      </c>
      <c r="G132" s="29">
        <v>541391.48893043119</v>
      </c>
      <c r="H132" s="29">
        <v>154657.37156275034</v>
      </c>
      <c r="I132" s="31">
        <v>118804.12233794651</v>
      </c>
      <c r="J132" s="70"/>
      <c r="K132" s="30">
        <f t="shared" ref="K132:K195" si="16">SUM(M132,O132,Q132)</f>
        <v>814852.98</v>
      </c>
      <c r="L132" s="71">
        <f t="shared" ref="L132:L195" si="17">K132/F132</f>
        <v>0.99999999652559646</v>
      </c>
      <c r="M132" s="29">
        <f t="shared" ref="M132:M195" si="18">ROUND(G132-(G132*$M$6*$F$6),2)</f>
        <v>541391.49</v>
      </c>
      <c r="N132" s="71">
        <f t="shared" ref="N132:N195" si="19">M132/G132</f>
        <v>1.0000000019755921</v>
      </c>
      <c r="O132" s="29">
        <f t="shared" ref="O132:O195" si="20">ROUND(H132-(H132*$O$6*$F$6),2)</f>
        <v>154657.37</v>
      </c>
      <c r="P132" s="71">
        <f t="shared" ref="P132:P195" si="21">O132/H132</f>
        <v>0.9999999898954034</v>
      </c>
      <c r="Q132" s="29">
        <f t="shared" ref="Q132:Q195" si="22">ROUND((I132-(I132*$Q$6*$F$6)),2)</f>
        <v>118804.12</v>
      </c>
      <c r="R132" s="72">
        <f t="shared" ref="R132:R195" si="23">Q132/I132</f>
        <v>0.99999998032099846</v>
      </c>
    </row>
    <row r="133" spans="1:18" s="3" customFormat="1" ht="31.5" x14ac:dyDescent="0.25">
      <c r="A133" s="100" t="s">
        <v>160</v>
      </c>
      <c r="B133" s="102" t="s">
        <v>118</v>
      </c>
      <c r="C133" s="102"/>
      <c r="D133" s="16" t="s">
        <v>38</v>
      </c>
      <c r="E133" s="104"/>
      <c r="F133" s="30">
        <v>910835.50263451517</v>
      </c>
      <c r="G133" s="29">
        <v>592947.93056706828</v>
      </c>
      <c r="H133" s="29">
        <v>199083.44972950037</v>
      </c>
      <c r="I133" s="31">
        <v>118804.12233794651</v>
      </c>
      <c r="J133" s="70"/>
      <c r="K133" s="30">
        <f t="shared" si="16"/>
        <v>910835.50000000012</v>
      </c>
      <c r="L133" s="71">
        <f t="shared" si="17"/>
        <v>0.99999999710758414</v>
      </c>
      <c r="M133" s="29">
        <f t="shared" si="18"/>
        <v>592947.93000000005</v>
      </c>
      <c r="N133" s="71">
        <f t="shared" si="19"/>
        <v>0.99999999904364578</v>
      </c>
      <c r="O133" s="29">
        <f t="shared" si="20"/>
        <v>199083.45</v>
      </c>
      <c r="P133" s="71">
        <f t="shared" si="21"/>
        <v>1.0000000013587249</v>
      </c>
      <c r="Q133" s="29">
        <f t="shared" si="22"/>
        <v>118804.12</v>
      </c>
      <c r="R133" s="72">
        <f t="shared" si="23"/>
        <v>0.99999998032099846</v>
      </c>
    </row>
    <row r="134" spans="1:18" s="3" customFormat="1" ht="31.5" x14ac:dyDescent="0.25">
      <c r="A134" s="100" t="s">
        <v>161</v>
      </c>
      <c r="B134" s="102" t="s">
        <v>120</v>
      </c>
      <c r="C134" s="102"/>
      <c r="D134" s="16" t="s">
        <v>38</v>
      </c>
      <c r="E134" s="104"/>
      <c r="F134" s="30">
        <v>1013281.4373924024</v>
      </c>
      <c r="G134" s="29">
        <v>644504.37220370548</v>
      </c>
      <c r="H134" s="29">
        <v>249972.94285075038</v>
      </c>
      <c r="I134" s="31">
        <v>118804.12233794651</v>
      </c>
      <c r="J134" s="70"/>
      <c r="K134" s="30">
        <f t="shared" si="16"/>
        <v>1013281.43</v>
      </c>
      <c r="L134" s="71">
        <f t="shared" si="17"/>
        <v>0.99999999270449247</v>
      </c>
      <c r="M134" s="29">
        <f t="shared" si="18"/>
        <v>644504.37</v>
      </c>
      <c r="N134" s="71">
        <f t="shared" si="19"/>
        <v>0.99999999658077499</v>
      </c>
      <c r="O134" s="29">
        <f t="shared" si="20"/>
        <v>249972.94</v>
      </c>
      <c r="P134" s="71">
        <f t="shared" si="21"/>
        <v>0.99999998859576422</v>
      </c>
      <c r="Q134" s="29">
        <f t="shared" si="22"/>
        <v>118804.12</v>
      </c>
      <c r="R134" s="72">
        <f t="shared" si="23"/>
        <v>0.99999998032099846</v>
      </c>
    </row>
    <row r="135" spans="1:18" s="3" customFormat="1" ht="31.5" x14ac:dyDescent="0.25">
      <c r="A135" s="100" t="s">
        <v>162</v>
      </c>
      <c r="B135" s="102" t="s">
        <v>122</v>
      </c>
      <c r="C135" s="102"/>
      <c r="D135" s="16" t="s">
        <v>38</v>
      </c>
      <c r="E135" s="104"/>
      <c r="F135" s="30">
        <v>1211922.9339716765</v>
      </c>
      <c r="G135" s="29">
        <v>747617.25547697966</v>
      </c>
      <c r="H135" s="29">
        <v>345501.55615675036</v>
      </c>
      <c r="I135" s="31">
        <v>118804.12233794651</v>
      </c>
      <c r="J135" s="70"/>
      <c r="K135" s="30">
        <f t="shared" si="16"/>
        <v>1211922.94</v>
      </c>
      <c r="L135" s="71">
        <f t="shared" si="17"/>
        <v>1.0000000049741804</v>
      </c>
      <c r="M135" s="29">
        <f t="shared" si="18"/>
        <v>747617.26</v>
      </c>
      <c r="N135" s="71">
        <f t="shared" si="19"/>
        <v>1.0000000060499143</v>
      </c>
      <c r="O135" s="29">
        <f t="shared" si="20"/>
        <v>345501.56</v>
      </c>
      <c r="P135" s="71">
        <f t="shared" si="21"/>
        <v>1.0000000111236826</v>
      </c>
      <c r="Q135" s="29">
        <f t="shared" si="22"/>
        <v>118804.12</v>
      </c>
      <c r="R135" s="72">
        <f t="shared" si="23"/>
        <v>0.99999998032099846</v>
      </c>
    </row>
    <row r="136" spans="1:18" s="3" customFormat="1" ht="31.5" x14ac:dyDescent="0.25">
      <c r="A136" s="100" t="s">
        <v>163</v>
      </c>
      <c r="B136" s="102" t="s">
        <v>124</v>
      </c>
      <c r="C136" s="102"/>
      <c r="D136" s="16" t="s">
        <v>38</v>
      </c>
      <c r="E136" s="104"/>
      <c r="F136" s="30">
        <v>1399577.3076858975</v>
      </c>
      <c r="G136" s="29">
        <v>708738.75710295048</v>
      </c>
      <c r="H136" s="29">
        <v>572034.42824500042</v>
      </c>
      <c r="I136" s="31">
        <v>118804.12233794651</v>
      </c>
      <c r="J136" s="70"/>
      <c r="K136" s="30">
        <f t="shared" si="16"/>
        <v>1399577.31</v>
      </c>
      <c r="L136" s="71">
        <f t="shared" si="17"/>
        <v>1.0000000016534296</v>
      </c>
      <c r="M136" s="29">
        <f t="shared" si="18"/>
        <v>708738.76</v>
      </c>
      <c r="N136" s="71">
        <f t="shared" si="19"/>
        <v>1.0000000040876127</v>
      </c>
      <c r="O136" s="29">
        <f t="shared" si="20"/>
        <v>572034.43000000005</v>
      </c>
      <c r="P136" s="71">
        <f t="shared" si="21"/>
        <v>1.0000000030679965</v>
      </c>
      <c r="Q136" s="29">
        <f t="shared" si="22"/>
        <v>118804.12</v>
      </c>
      <c r="R136" s="72">
        <f t="shared" si="23"/>
        <v>0.99999998032099846</v>
      </c>
    </row>
    <row r="137" spans="1:18" s="3" customFormat="1" ht="31.5" x14ac:dyDescent="0.25">
      <c r="A137" s="100" t="s">
        <v>164</v>
      </c>
      <c r="B137" s="102" t="s">
        <v>126</v>
      </c>
      <c r="C137" s="102"/>
      <c r="D137" s="16" t="s">
        <v>38</v>
      </c>
      <c r="E137" s="104"/>
      <c r="F137" s="30">
        <v>2315485.7927782405</v>
      </c>
      <c r="G137" s="29">
        <v>1152881.3921537939</v>
      </c>
      <c r="H137" s="29">
        <v>1043800.2782865</v>
      </c>
      <c r="I137" s="31">
        <v>118804.12233794651</v>
      </c>
      <c r="J137" s="70"/>
      <c r="K137" s="30">
        <f t="shared" si="16"/>
        <v>2315485.79</v>
      </c>
      <c r="L137" s="71">
        <f t="shared" si="17"/>
        <v>0.99999999880014789</v>
      </c>
      <c r="M137" s="29">
        <f t="shared" si="18"/>
        <v>1152881.3899999999</v>
      </c>
      <c r="N137" s="71">
        <f t="shared" si="19"/>
        <v>0.9999999981318165</v>
      </c>
      <c r="O137" s="29">
        <f t="shared" si="20"/>
        <v>1043800.28</v>
      </c>
      <c r="P137" s="71">
        <f t="shared" si="21"/>
        <v>1.0000000016415975</v>
      </c>
      <c r="Q137" s="29">
        <f t="shared" si="22"/>
        <v>118804.12</v>
      </c>
      <c r="R137" s="72">
        <f t="shared" si="23"/>
        <v>0.99999998032099846</v>
      </c>
    </row>
    <row r="138" spans="1:18" s="3" customFormat="1" ht="31.5" x14ac:dyDescent="0.25">
      <c r="A138" s="100" t="s">
        <v>165</v>
      </c>
      <c r="B138" s="102" t="s">
        <v>128</v>
      </c>
      <c r="C138" s="102"/>
      <c r="D138" s="16" t="s">
        <v>38</v>
      </c>
      <c r="E138" s="104"/>
      <c r="F138" s="30">
        <v>3273766.6209770907</v>
      </c>
      <c r="G138" s="29">
        <v>1666409.9276231476</v>
      </c>
      <c r="H138" s="29">
        <v>1488552.5710159966</v>
      </c>
      <c r="I138" s="31">
        <v>118804.12233794651</v>
      </c>
      <c r="J138" s="70"/>
      <c r="K138" s="30">
        <f t="shared" si="16"/>
        <v>3273766.62</v>
      </c>
      <c r="L138" s="71">
        <f t="shared" si="17"/>
        <v>0.9999999997015393</v>
      </c>
      <c r="M138" s="29">
        <f t="shared" si="18"/>
        <v>1666409.93</v>
      </c>
      <c r="N138" s="71">
        <f t="shared" si="19"/>
        <v>1.0000000014263311</v>
      </c>
      <c r="O138" s="29">
        <f t="shared" si="20"/>
        <v>1488552.57</v>
      </c>
      <c r="P138" s="71">
        <f t="shared" si="21"/>
        <v>0.99999999931746009</v>
      </c>
      <c r="Q138" s="29">
        <f t="shared" si="22"/>
        <v>118804.12</v>
      </c>
      <c r="R138" s="72">
        <f t="shared" si="23"/>
        <v>0.99999998032099846</v>
      </c>
    </row>
    <row r="139" spans="1:18" s="3" customFormat="1" ht="31.5" x14ac:dyDescent="0.25">
      <c r="A139" s="100" t="s">
        <v>166</v>
      </c>
      <c r="B139" s="102" t="s">
        <v>130</v>
      </c>
      <c r="C139" s="102"/>
      <c r="D139" s="16" t="s">
        <v>38</v>
      </c>
      <c r="E139" s="104"/>
      <c r="F139" s="30">
        <v>4050660.1014898559</v>
      </c>
      <c r="G139" s="29">
        <v>2028508.9707237259</v>
      </c>
      <c r="H139" s="29">
        <v>1903347.0084281836</v>
      </c>
      <c r="I139" s="31">
        <v>118804.12233794651</v>
      </c>
      <c r="J139" s="70"/>
      <c r="K139" s="30">
        <f t="shared" si="16"/>
        <v>4050660.1</v>
      </c>
      <c r="L139" s="71">
        <f t="shared" si="17"/>
        <v>0.99999999963219433</v>
      </c>
      <c r="M139" s="29">
        <f t="shared" si="18"/>
        <v>2028508.97</v>
      </c>
      <c r="N139" s="71">
        <f t="shared" si="19"/>
        <v>0.99999999964322273</v>
      </c>
      <c r="O139" s="29">
        <f t="shared" si="20"/>
        <v>1903347.01</v>
      </c>
      <c r="P139" s="71">
        <f t="shared" si="21"/>
        <v>1.000000000825817</v>
      </c>
      <c r="Q139" s="29">
        <f t="shared" si="22"/>
        <v>118804.12</v>
      </c>
      <c r="R139" s="72">
        <f t="shared" si="23"/>
        <v>0.99999998032099846</v>
      </c>
    </row>
    <row r="140" spans="1:18" s="3" customFormat="1" ht="31.5" x14ac:dyDescent="0.25">
      <c r="A140" s="100" t="s">
        <v>167</v>
      </c>
      <c r="B140" s="102" t="s">
        <v>132</v>
      </c>
      <c r="C140" s="102"/>
      <c r="D140" s="16" t="s">
        <v>38</v>
      </c>
      <c r="E140" s="104"/>
      <c r="F140" s="30">
        <v>5389540.2182024606</v>
      </c>
      <c r="G140" s="29">
        <v>2409287.2199963583</v>
      </c>
      <c r="H140" s="29">
        <v>2861448.8758681561</v>
      </c>
      <c r="I140" s="31">
        <v>118804.12233794651</v>
      </c>
      <c r="J140" s="70"/>
      <c r="K140" s="30">
        <f t="shared" si="16"/>
        <v>5389540.2199999997</v>
      </c>
      <c r="L140" s="71">
        <f t="shared" si="17"/>
        <v>1.0000000003335237</v>
      </c>
      <c r="M140" s="29">
        <f t="shared" si="18"/>
        <v>2409287.2200000002</v>
      </c>
      <c r="N140" s="71">
        <f t="shared" si="19"/>
        <v>1.0000000000015117</v>
      </c>
      <c r="O140" s="29">
        <f t="shared" si="20"/>
        <v>2861448.88</v>
      </c>
      <c r="P140" s="71">
        <f t="shared" si="21"/>
        <v>1.0000000014439692</v>
      </c>
      <c r="Q140" s="29">
        <f t="shared" si="22"/>
        <v>118804.12</v>
      </c>
      <c r="R140" s="72">
        <f t="shared" si="23"/>
        <v>0.99999998032099846</v>
      </c>
    </row>
    <row r="141" spans="1:18" s="3" customFormat="1" ht="31.5" x14ac:dyDescent="0.25">
      <c r="A141" s="100" t="s">
        <v>168</v>
      </c>
      <c r="B141" s="102" t="s">
        <v>134</v>
      </c>
      <c r="C141" s="102"/>
      <c r="D141" s="16" t="s">
        <v>38</v>
      </c>
      <c r="E141" s="104"/>
      <c r="F141" s="30">
        <v>827319.52670062776</v>
      </c>
      <c r="G141" s="29">
        <v>541391.48893043119</v>
      </c>
      <c r="H141" s="29">
        <v>167123.91543225001</v>
      </c>
      <c r="I141" s="31">
        <v>118804.12233794651</v>
      </c>
      <c r="J141" s="70"/>
      <c r="K141" s="30">
        <f t="shared" si="16"/>
        <v>827319.53</v>
      </c>
      <c r="L141" s="71">
        <f t="shared" si="17"/>
        <v>1.0000000039880266</v>
      </c>
      <c r="M141" s="29">
        <f t="shared" si="18"/>
        <v>541391.49</v>
      </c>
      <c r="N141" s="71">
        <f t="shared" si="19"/>
        <v>1.0000000019755921</v>
      </c>
      <c r="O141" s="29">
        <f t="shared" si="20"/>
        <v>167123.92000000001</v>
      </c>
      <c r="P141" s="71">
        <f t="shared" si="21"/>
        <v>1.0000000273315162</v>
      </c>
      <c r="Q141" s="29">
        <f t="shared" si="22"/>
        <v>118804.12</v>
      </c>
      <c r="R141" s="72">
        <f t="shared" si="23"/>
        <v>0.99999998032099846</v>
      </c>
    </row>
    <row r="142" spans="1:18" s="3" customFormat="1" ht="31.5" x14ac:dyDescent="0.25">
      <c r="A142" s="100" t="s">
        <v>169</v>
      </c>
      <c r="B142" s="102" t="s">
        <v>136</v>
      </c>
      <c r="C142" s="102"/>
      <c r="D142" s="16" t="s">
        <v>38</v>
      </c>
      <c r="E142" s="104"/>
      <c r="F142" s="30">
        <v>952687.46245551482</v>
      </c>
      <c r="G142" s="29">
        <v>592947.93056706828</v>
      </c>
      <c r="H142" s="29">
        <v>240935.40955050002</v>
      </c>
      <c r="I142" s="31">
        <v>118804.12233794651</v>
      </c>
      <c r="J142" s="70"/>
      <c r="K142" s="30">
        <f t="shared" si="16"/>
        <v>952687.46000000008</v>
      </c>
      <c r="L142" s="71">
        <f t="shared" si="17"/>
        <v>0.99999999742253909</v>
      </c>
      <c r="M142" s="29">
        <f t="shared" si="18"/>
        <v>592947.93000000005</v>
      </c>
      <c r="N142" s="71">
        <f t="shared" si="19"/>
        <v>0.99999999904364578</v>
      </c>
      <c r="O142" s="29">
        <f t="shared" si="20"/>
        <v>240935.41</v>
      </c>
      <c r="P142" s="71">
        <f t="shared" si="21"/>
        <v>1.0000000018656452</v>
      </c>
      <c r="Q142" s="29">
        <f t="shared" si="22"/>
        <v>118804.12</v>
      </c>
      <c r="R142" s="72">
        <f t="shared" si="23"/>
        <v>0.99999998032099846</v>
      </c>
    </row>
    <row r="143" spans="1:18" s="3" customFormat="1" ht="31.5" x14ac:dyDescent="0.25">
      <c r="A143" s="100" t="s">
        <v>170</v>
      </c>
      <c r="B143" s="102" t="s">
        <v>138</v>
      </c>
      <c r="C143" s="102"/>
      <c r="D143" s="16" t="s">
        <v>38</v>
      </c>
      <c r="E143" s="104"/>
      <c r="F143" s="30">
        <v>1073734.2746939019</v>
      </c>
      <c r="G143" s="29">
        <v>644504.37220370548</v>
      </c>
      <c r="H143" s="29">
        <v>310425.78015224996</v>
      </c>
      <c r="I143" s="31">
        <v>118804.12233794651</v>
      </c>
      <c r="J143" s="70"/>
      <c r="K143" s="30">
        <f t="shared" si="16"/>
        <v>1073734.27</v>
      </c>
      <c r="L143" s="71">
        <f t="shared" si="17"/>
        <v>0.99999999562843245</v>
      </c>
      <c r="M143" s="29">
        <f t="shared" si="18"/>
        <v>644504.37</v>
      </c>
      <c r="N143" s="71">
        <f t="shared" si="19"/>
        <v>0.99999999658077499</v>
      </c>
      <c r="O143" s="29">
        <f t="shared" si="20"/>
        <v>310425.78000000003</v>
      </c>
      <c r="P143" s="71">
        <f t="shared" si="21"/>
        <v>0.99999999950954477</v>
      </c>
      <c r="Q143" s="29">
        <f t="shared" si="22"/>
        <v>118804.12</v>
      </c>
      <c r="R143" s="72">
        <f t="shared" si="23"/>
        <v>0.99999998032099846</v>
      </c>
    </row>
    <row r="144" spans="1:18" s="3" customFormat="1" ht="31.5" x14ac:dyDescent="0.25">
      <c r="A144" s="100" t="s">
        <v>171</v>
      </c>
      <c r="B144" s="102" t="s">
        <v>140</v>
      </c>
      <c r="C144" s="102"/>
      <c r="D144" s="16" t="s">
        <v>38</v>
      </c>
      <c r="E144" s="104"/>
      <c r="F144" s="30">
        <v>1311853.1532836764</v>
      </c>
      <c r="G144" s="29">
        <v>747617.25547697966</v>
      </c>
      <c r="H144" s="29">
        <v>445431.77546875039</v>
      </c>
      <c r="I144" s="31">
        <v>118804.12233794651</v>
      </c>
      <c r="J144" s="70"/>
      <c r="K144" s="30">
        <f t="shared" si="16"/>
        <v>1311853.1600000001</v>
      </c>
      <c r="L144" s="71">
        <f t="shared" si="17"/>
        <v>1.0000000051197222</v>
      </c>
      <c r="M144" s="29">
        <f t="shared" si="18"/>
        <v>747617.26</v>
      </c>
      <c r="N144" s="71">
        <f t="shared" si="19"/>
        <v>1.0000000060499143</v>
      </c>
      <c r="O144" s="29">
        <f t="shared" si="20"/>
        <v>445431.78</v>
      </c>
      <c r="P144" s="71">
        <f t="shared" si="21"/>
        <v>1.0000000101727131</v>
      </c>
      <c r="Q144" s="29">
        <f t="shared" si="22"/>
        <v>118804.12</v>
      </c>
      <c r="R144" s="72">
        <f t="shared" si="23"/>
        <v>0.99999998032099846</v>
      </c>
    </row>
    <row r="145" spans="1:18" s="3" customFormat="1" ht="31.5" x14ac:dyDescent="0.25">
      <c r="A145" s="100" t="s">
        <v>172</v>
      </c>
      <c r="B145" s="102" t="s">
        <v>142</v>
      </c>
      <c r="C145" s="102"/>
      <c r="D145" s="16" t="s">
        <v>38</v>
      </c>
      <c r="E145" s="104"/>
      <c r="F145" s="30">
        <v>1682203.8857658973</v>
      </c>
      <c r="G145" s="29">
        <v>708738.75710295048</v>
      </c>
      <c r="H145" s="29">
        <v>854661.00632500043</v>
      </c>
      <c r="I145" s="31">
        <v>118804.12233794651</v>
      </c>
      <c r="J145" s="70"/>
      <c r="K145" s="30">
        <f t="shared" si="16"/>
        <v>1682203.8900000001</v>
      </c>
      <c r="L145" s="71">
        <f t="shared" si="17"/>
        <v>1.0000000025169975</v>
      </c>
      <c r="M145" s="29">
        <f t="shared" si="18"/>
        <v>708738.76</v>
      </c>
      <c r="N145" s="71">
        <f t="shared" si="19"/>
        <v>1.0000000040876127</v>
      </c>
      <c r="O145" s="29">
        <f t="shared" si="20"/>
        <v>854661.01</v>
      </c>
      <c r="P145" s="71">
        <f t="shared" si="21"/>
        <v>1.00000000429995</v>
      </c>
      <c r="Q145" s="29">
        <f t="shared" si="22"/>
        <v>118804.12</v>
      </c>
      <c r="R145" s="72">
        <f t="shared" si="23"/>
        <v>0.99999998032099846</v>
      </c>
    </row>
    <row r="146" spans="1:18" s="3" customFormat="1" ht="31.5" x14ac:dyDescent="0.25">
      <c r="A146" s="100" t="s">
        <v>173</v>
      </c>
      <c r="B146" s="102" t="s">
        <v>144</v>
      </c>
      <c r="C146" s="102"/>
      <c r="D146" s="16" t="s">
        <v>38</v>
      </c>
      <c r="E146" s="104"/>
      <c r="F146" s="30">
        <v>2724111.3430342404</v>
      </c>
      <c r="G146" s="29">
        <v>1152881.3921537939</v>
      </c>
      <c r="H146" s="29">
        <v>1452425.8285425</v>
      </c>
      <c r="I146" s="31">
        <v>118804.12233794651</v>
      </c>
      <c r="J146" s="70"/>
      <c r="K146" s="30">
        <f t="shared" si="16"/>
        <v>2724111.34</v>
      </c>
      <c r="L146" s="71">
        <f t="shared" si="17"/>
        <v>0.99999999888615398</v>
      </c>
      <c r="M146" s="29">
        <f t="shared" si="18"/>
        <v>1152881.3899999999</v>
      </c>
      <c r="N146" s="71">
        <f t="shared" si="19"/>
        <v>0.9999999981318165</v>
      </c>
      <c r="O146" s="29">
        <f t="shared" si="20"/>
        <v>1452425.83</v>
      </c>
      <c r="P146" s="71">
        <f t="shared" si="21"/>
        <v>1.0000000010034935</v>
      </c>
      <c r="Q146" s="29">
        <f t="shared" si="22"/>
        <v>118804.12</v>
      </c>
      <c r="R146" s="72">
        <f t="shared" si="23"/>
        <v>0.99999998032099846</v>
      </c>
    </row>
    <row r="147" spans="1:18" s="3" customFormat="1" ht="31.5" x14ac:dyDescent="0.25">
      <c r="A147" s="100" t="s">
        <v>174</v>
      </c>
      <c r="B147" s="102" t="s">
        <v>146</v>
      </c>
      <c r="C147" s="102"/>
      <c r="D147" s="16" t="s">
        <v>38</v>
      </c>
      <c r="E147" s="104"/>
      <c r="F147" s="30">
        <v>3866422.0800650911</v>
      </c>
      <c r="G147" s="29">
        <v>1666409.9276231476</v>
      </c>
      <c r="H147" s="29">
        <v>2081208.0301039966</v>
      </c>
      <c r="I147" s="31">
        <v>118804.12233794651</v>
      </c>
      <c r="J147" s="70"/>
      <c r="K147" s="30">
        <f t="shared" si="16"/>
        <v>3866422.08</v>
      </c>
      <c r="L147" s="71">
        <f t="shared" si="17"/>
        <v>0.99999999998316502</v>
      </c>
      <c r="M147" s="29">
        <f t="shared" si="18"/>
        <v>1666409.93</v>
      </c>
      <c r="N147" s="71">
        <f t="shared" si="19"/>
        <v>1.0000000014263311</v>
      </c>
      <c r="O147" s="29">
        <f t="shared" si="20"/>
        <v>2081208.03</v>
      </c>
      <c r="P147" s="71">
        <f t="shared" si="21"/>
        <v>0.99999999995003064</v>
      </c>
      <c r="Q147" s="29">
        <f t="shared" si="22"/>
        <v>118804.12</v>
      </c>
      <c r="R147" s="72">
        <f t="shared" si="23"/>
        <v>0.99999998032099846</v>
      </c>
    </row>
    <row r="148" spans="1:18" s="3" customFormat="1" ht="31.5" x14ac:dyDescent="0.25">
      <c r="A148" s="100" t="s">
        <v>175</v>
      </c>
      <c r="B148" s="102" t="s">
        <v>148</v>
      </c>
      <c r="C148" s="102"/>
      <c r="D148" s="16" t="s">
        <v>38</v>
      </c>
      <c r="E148" s="104"/>
      <c r="F148" s="30">
        <v>5097351.4321919642</v>
      </c>
      <c r="G148" s="29">
        <v>2028508.9707237259</v>
      </c>
      <c r="H148" s="29">
        <v>2950038.3391302917</v>
      </c>
      <c r="I148" s="31">
        <v>118804.12233794651</v>
      </c>
      <c r="J148" s="70"/>
      <c r="K148" s="30">
        <f t="shared" si="16"/>
        <v>5097351.43</v>
      </c>
      <c r="L148" s="71">
        <f t="shared" si="17"/>
        <v>0.99999999956997976</v>
      </c>
      <c r="M148" s="29">
        <f t="shared" si="18"/>
        <v>2028508.97</v>
      </c>
      <c r="N148" s="71">
        <f t="shared" si="19"/>
        <v>0.99999999964322273</v>
      </c>
      <c r="O148" s="29">
        <f t="shared" si="20"/>
        <v>2950038.34</v>
      </c>
      <c r="P148" s="71">
        <f t="shared" si="21"/>
        <v>1.0000000002948124</v>
      </c>
      <c r="Q148" s="29">
        <f t="shared" si="22"/>
        <v>118804.12</v>
      </c>
      <c r="R148" s="72">
        <f t="shared" si="23"/>
        <v>0.99999998032099846</v>
      </c>
    </row>
    <row r="149" spans="1:18" s="3" customFormat="1" ht="31.5" x14ac:dyDescent="0.25">
      <c r="A149" s="100" t="s">
        <v>176</v>
      </c>
      <c r="B149" s="102" t="s">
        <v>150</v>
      </c>
      <c r="C149" s="102"/>
      <c r="D149" s="16" t="s">
        <v>38</v>
      </c>
      <c r="E149" s="104"/>
      <c r="F149" s="30">
        <v>6199592.7881371425</v>
      </c>
      <c r="G149" s="29">
        <v>2409287.2199963583</v>
      </c>
      <c r="H149" s="29">
        <v>3671501.4458028376</v>
      </c>
      <c r="I149" s="31">
        <v>118804.12233794651</v>
      </c>
      <c r="J149" s="70"/>
      <c r="K149" s="30">
        <f t="shared" si="16"/>
        <v>6199592.79</v>
      </c>
      <c r="L149" s="71">
        <f t="shared" si="17"/>
        <v>1.0000000003004805</v>
      </c>
      <c r="M149" s="29">
        <f t="shared" si="18"/>
        <v>2409287.2200000002</v>
      </c>
      <c r="N149" s="71">
        <f t="shared" si="19"/>
        <v>1.0000000000015117</v>
      </c>
      <c r="O149" s="29">
        <f t="shared" si="20"/>
        <v>3671501.45</v>
      </c>
      <c r="P149" s="71">
        <f t="shared" si="21"/>
        <v>1.0000000011431733</v>
      </c>
      <c r="Q149" s="29">
        <f t="shared" si="22"/>
        <v>118804.12</v>
      </c>
      <c r="R149" s="72">
        <f t="shared" si="23"/>
        <v>0.99999998032099846</v>
      </c>
    </row>
    <row r="150" spans="1:18" s="3" customFormat="1" ht="31.5" x14ac:dyDescent="0.25">
      <c r="A150" s="100" t="s">
        <v>177</v>
      </c>
      <c r="B150" s="102" t="s">
        <v>152</v>
      </c>
      <c r="C150" s="102"/>
      <c r="D150" s="16" t="s">
        <v>38</v>
      </c>
      <c r="E150" s="104"/>
      <c r="F150" s="30">
        <v>6933892.2724602669</v>
      </c>
      <c r="G150" s="29">
        <v>2409287.2199963583</v>
      </c>
      <c r="H150" s="29">
        <v>4405800.930125962</v>
      </c>
      <c r="I150" s="31">
        <v>118804.12233794651</v>
      </c>
      <c r="J150" s="70"/>
      <c r="K150" s="30">
        <f t="shared" si="16"/>
        <v>6933892.2700000005</v>
      </c>
      <c r="L150" s="71">
        <f t="shared" si="17"/>
        <v>0.99999999964518249</v>
      </c>
      <c r="M150" s="29">
        <f t="shared" si="18"/>
        <v>2409287.2200000002</v>
      </c>
      <c r="N150" s="71">
        <f t="shared" si="19"/>
        <v>1.0000000000015117</v>
      </c>
      <c r="O150" s="29">
        <f t="shared" si="20"/>
        <v>4405800.93</v>
      </c>
      <c r="P150" s="71">
        <f t="shared" si="21"/>
        <v>0.99999999997140987</v>
      </c>
      <c r="Q150" s="29">
        <f t="shared" si="22"/>
        <v>118804.12</v>
      </c>
      <c r="R150" s="72">
        <f t="shared" si="23"/>
        <v>0.99999998032099846</v>
      </c>
    </row>
    <row r="151" spans="1:18" s="3" customFormat="1" ht="31.5" x14ac:dyDescent="0.25">
      <c r="A151" s="100" t="s">
        <v>178</v>
      </c>
      <c r="B151" s="102" t="s">
        <v>154</v>
      </c>
      <c r="C151" s="102"/>
      <c r="D151" s="16" t="s">
        <v>38</v>
      </c>
      <c r="E151" s="104"/>
      <c r="F151" s="30">
        <v>1440406.1021070245</v>
      </c>
      <c r="G151" s="29">
        <v>747617.25547697966</v>
      </c>
      <c r="H151" s="29">
        <v>573984.72429209831</v>
      </c>
      <c r="I151" s="31">
        <v>118804.12233794651</v>
      </c>
      <c r="J151" s="70"/>
      <c r="K151" s="30">
        <f t="shared" si="16"/>
        <v>1440406.1</v>
      </c>
      <c r="L151" s="71">
        <f t="shared" si="17"/>
        <v>0.99999999853720112</v>
      </c>
      <c r="M151" s="29">
        <f t="shared" si="18"/>
        <v>747617.26</v>
      </c>
      <c r="N151" s="71">
        <f t="shared" si="19"/>
        <v>1.0000000060499143</v>
      </c>
      <c r="O151" s="29">
        <f t="shared" si="20"/>
        <v>573984.72</v>
      </c>
      <c r="P151" s="71">
        <f t="shared" si="21"/>
        <v>0.99999999252227778</v>
      </c>
      <c r="Q151" s="29">
        <f t="shared" si="22"/>
        <v>118804.12</v>
      </c>
      <c r="R151" s="72">
        <f t="shared" si="23"/>
        <v>0.99999998032099846</v>
      </c>
    </row>
    <row r="152" spans="1:18" s="3" customFormat="1" ht="31.5" x14ac:dyDescent="0.25">
      <c r="A152" s="100" t="s">
        <v>179</v>
      </c>
      <c r="B152" s="102" t="s">
        <v>156</v>
      </c>
      <c r="C152" s="102"/>
      <c r="D152" s="16" t="s">
        <v>38</v>
      </c>
      <c r="E152" s="104"/>
      <c r="F152" s="30">
        <v>1985678.8474012741</v>
      </c>
      <c r="G152" s="29">
        <v>708738.75710295048</v>
      </c>
      <c r="H152" s="29">
        <v>1158135.9679603772</v>
      </c>
      <c r="I152" s="31">
        <v>118804.12233794651</v>
      </c>
      <c r="J152" s="70"/>
      <c r="K152" s="30">
        <f t="shared" si="16"/>
        <v>1985678.85</v>
      </c>
      <c r="L152" s="71">
        <f t="shared" si="17"/>
        <v>1.0000000013087342</v>
      </c>
      <c r="M152" s="29">
        <f t="shared" si="18"/>
        <v>708738.76</v>
      </c>
      <c r="N152" s="71">
        <f t="shared" si="19"/>
        <v>1.0000000040876127</v>
      </c>
      <c r="O152" s="29">
        <f t="shared" si="20"/>
        <v>1158135.97</v>
      </c>
      <c r="P152" s="71">
        <f t="shared" si="21"/>
        <v>1.0000000017611255</v>
      </c>
      <c r="Q152" s="29">
        <f t="shared" si="22"/>
        <v>118804.12</v>
      </c>
      <c r="R152" s="72">
        <f t="shared" si="23"/>
        <v>0.99999998032099846</v>
      </c>
    </row>
    <row r="153" spans="1:18" s="3" customFormat="1" ht="220.5" x14ac:dyDescent="0.25">
      <c r="A153" s="120" t="s">
        <v>180</v>
      </c>
      <c r="B153" s="101" t="s">
        <v>181</v>
      </c>
      <c r="C153" s="102" t="s">
        <v>1320</v>
      </c>
      <c r="D153" s="16"/>
      <c r="E153" s="121" t="s">
        <v>981</v>
      </c>
      <c r="F153" s="30"/>
      <c r="G153" s="29"/>
      <c r="H153" s="29"/>
      <c r="I153" s="31"/>
      <c r="J153" s="70"/>
      <c r="K153" s="30"/>
      <c r="L153" s="71"/>
      <c r="M153" s="29"/>
      <c r="N153" s="71"/>
      <c r="O153" s="29"/>
      <c r="P153" s="71"/>
      <c r="Q153" s="29"/>
      <c r="R153" s="72"/>
    </row>
    <row r="154" spans="1:18" s="3" customFormat="1" ht="31.5" x14ac:dyDescent="0.25">
      <c r="A154" s="100" t="s">
        <v>182</v>
      </c>
      <c r="B154" s="102" t="s">
        <v>116</v>
      </c>
      <c r="C154" s="102"/>
      <c r="D154" s="16" t="s">
        <v>38</v>
      </c>
      <c r="E154" s="113"/>
      <c r="F154" s="30">
        <v>485208.0457012296</v>
      </c>
      <c r="G154" s="29">
        <v>340708.30527353619</v>
      </c>
      <c r="H154" s="29">
        <v>88996.690697250015</v>
      </c>
      <c r="I154" s="31">
        <v>55503.049730443403</v>
      </c>
      <c r="J154" s="70"/>
      <c r="K154" s="30">
        <f t="shared" si="16"/>
        <v>485208.05</v>
      </c>
      <c r="L154" s="71">
        <f t="shared" si="17"/>
        <v>1.0000000088596437</v>
      </c>
      <c r="M154" s="29">
        <f t="shared" si="18"/>
        <v>340708.31</v>
      </c>
      <c r="N154" s="71">
        <f t="shared" si="19"/>
        <v>1.0000000138724643</v>
      </c>
      <c r="O154" s="29">
        <f t="shared" si="20"/>
        <v>88996.69</v>
      </c>
      <c r="P154" s="71">
        <f t="shared" si="21"/>
        <v>0.99999999216543889</v>
      </c>
      <c r="Q154" s="29">
        <f t="shared" si="22"/>
        <v>55503.05</v>
      </c>
      <c r="R154" s="72">
        <f t="shared" si="23"/>
        <v>1.0000000048566089</v>
      </c>
    </row>
    <row r="155" spans="1:18" s="3" customFormat="1" ht="31.5" x14ac:dyDescent="0.25">
      <c r="A155" s="100" t="s">
        <v>183</v>
      </c>
      <c r="B155" s="102" t="s">
        <v>118</v>
      </c>
      <c r="C155" s="102"/>
      <c r="D155" s="16" t="s">
        <v>38</v>
      </c>
      <c r="E155" s="113"/>
      <c r="F155" s="30">
        <v>556856.37233212078</v>
      </c>
      <c r="G155" s="29">
        <v>366941.1539171777</v>
      </c>
      <c r="H155" s="29">
        <v>134412.16868449966</v>
      </c>
      <c r="I155" s="31">
        <v>55503.049730443403</v>
      </c>
      <c r="J155" s="70"/>
      <c r="K155" s="30">
        <f t="shared" si="16"/>
        <v>556856.37000000011</v>
      </c>
      <c r="L155" s="71">
        <f t="shared" si="17"/>
        <v>0.99999999581198895</v>
      </c>
      <c r="M155" s="29">
        <f t="shared" si="18"/>
        <v>366941.15</v>
      </c>
      <c r="N155" s="71">
        <f t="shared" si="19"/>
        <v>0.99999998932477963</v>
      </c>
      <c r="O155" s="29">
        <f t="shared" si="20"/>
        <v>134412.17000000001</v>
      </c>
      <c r="P155" s="71">
        <f t="shared" si="21"/>
        <v>1.0000000097870629</v>
      </c>
      <c r="Q155" s="29">
        <f t="shared" si="22"/>
        <v>55503.05</v>
      </c>
      <c r="R155" s="72">
        <f t="shared" si="23"/>
        <v>1.0000000048566089</v>
      </c>
    </row>
    <row r="156" spans="1:18" s="3" customFormat="1" ht="31.5" x14ac:dyDescent="0.25">
      <c r="A156" s="100" t="s">
        <v>184</v>
      </c>
      <c r="B156" s="102" t="s">
        <v>120</v>
      </c>
      <c r="C156" s="102"/>
      <c r="D156" s="16" t="s">
        <v>38</v>
      </c>
      <c r="E156" s="113"/>
      <c r="F156" s="30">
        <v>654616.6058400129</v>
      </c>
      <c r="G156" s="29">
        <v>393174.00256081915</v>
      </c>
      <c r="H156" s="29">
        <v>205939.55354875035</v>
      </c>
      <c r="I156" s="31">
        <v>55503.049730443403</v>
      </c>
      <c r="J156" s="70"/>
      <c r="K156" s="30">
        <f t="shared" si="16"/>
        <v>654616.60000000009</v>
      </c>
      <c r="L156" s="71">
        <f t="shared" si="17"/>
        <v>0.99999999107872795</v>
      </c>
      <c r="M156" s="29">
        <f t="shared" si="18"/>
        <v>393174</v>
      </c>
      <c r="N156" s="71">
        <f t="shared" si="19"/>
        <v>0.99999999348680446</v>
      </c>
      <c r="O156" s="29">
        <f t="shared" si="20"/>
        <v>205939.55</v>
      </c>
      <c r="P156" s="71">
        <f t="shared" si="21"/>
        <v>0.99999998276800006</v>
      </c>
      <c r="Q156" s="29">
        <f t="shared" si="22"/>
        <v>55503.05</v>
      </c>
      <c r="R156" s="72">
        <f t="shared" si="23"/>
        <v>1.0000000048566089</v>
      </c>
    </row>
    <row r="157" spans="1:18" s="3" customFormat="1" ht="31.5" x14ac:dyDescent="0.25">
      <c r="A157" s="100" t="s">
        <v>185</v>
      </c>
      <c r="B157" s="102" t="s">
        <v>122</v>
      </c>
      <c r="C157" s="102"/>
      <c r="D157" s="16" t="s">
        <v>38</v>
      </c>
      <c r="E157" s="113"/>
      <c r="F157" s="30">
        <v>765847.49803657609</v>
      </c>
      <c r="G157" s="29">
        <v>445639.72234913235</v>
      </c>
      <c r="H157" s="29">
        <v>264704.72595700034</v>
      </c>
      <c r="I157" s="31">
        <v>55503.049730443403</v>
      </c>
      <c r="J157" s="70"/>
      <c r="K157" s="30">
        <f t="shared" si="16"/>
        <v>765847.5</v>
      </c>
      <c r="L157" s="71">
        <f t="shared" si="17"/>
        <v>1.000000002563727</v>
      </c>
      <c r="M157" s="29">
        <f t="shared" si="18"/>
        <v>445639.72</v>
      </c>
      <c r="N157" s="71">
        <f t="shared" si="19"/>
        <v>0.99999999472862888</v>
      </c>
      <c r="O157" s="29">
        <f t="shared" si="20"/>
        <v>264704.73</v>
      </c>
      <c r="P157" s="71">
        <f t="shared" si="21"/>
        <v>1.000000015273621</v>
      </c>
      <c r="Q157" s="29">
        <f t="shared" si="22"/>
        <v>55503.05</v>
      </c>
      <c r="R157" s="72">
        <f t="shared" si="23"/>
        <v>1.0000000048566089</v>
      </c>
    </row>
    <row r="158" spans="1:18" s="3" customFormat="1" ht="31.5" x14ac:dyDescent="0.25">
      <c r="A158" s="100" t="s">
        <v>186</v>
      </c>
      <c r="B158" s="102" t="s">
        <v>124</v>
      </c>
      <c r="C158" s="102"/>
      <c r="D158" s="16" t="s">
        <v>38</v>
      </c>
      <c r="E158" s="113"/>
      <c r="F158" s="30">
        <v>1014084.8668176483</v>
      </c>
      <c r="G158" s="29">
        <v>477833.74644170451</v>
      </c>
      <c r="H158" s="29">
        <v>480748.07064550038</v>
      </c>
      <c r="I158" s="31">
        <v>55503.049730443403</v>
      </c>
      <c r="J158" s="70"/>
      <c r="K158" s="30">
        <f t="shared" si="16"/>
        <v>1014084.8700000001</v>
      </c>
      <c r="L158" s="71">
        <f t="shared" si="17"/>
        <v>1.0000000031381513</v>
      </c>
      <c r="M158" s="29">
        <f t="shared" si="18"/>
        <v>477833.75</v>
      </c>
      <c r="N158" s="71">
        <f t="shared" si="19"/>
        <v>1.0000000074467228</v>
      </c>
      <c r="O158" s="29">
        <f t="shared" si="20"/>
        <v>480748.07</v>
      </c>
      <c r="P158" s="71">
        <f t="shared" si="21"/>
        <v>0.99999999865730016</v>
      </c>
      <c r="Q158" s="29">
        <f t="shared" si="22"/>
        <v>55503.05</v>
      </c>
      <c r="R158" s="72">
        <f t="shared" si="23"/>
        <v>1.0000000048566089</v>
      </c>
    </row>
    <row r="159" spans="1:18" s="3" customFormat="1" ht="31.5" x14ac:dyDescent="0.25">
      <c r="A159" s="100" t="s">
        <v>187</v>
      </c>
      <c r="B159" s="102" t="s">
        <v>126</v>
      </c>
      <c r="C159" s="102"/>
      <c r="D159" s="16" t="s">
        <v>38</v>
      </c>
      <c r="E159" s="113"/>
      <c r="F159" s="30">
        <v>1709915.4788541384</v>
      </c>
      <c r="G159" s="29">
        <v>769672.96410869493</v>
      </c>
      <c r="H159" s="29">
        <v>884739.46501500008</v>
      </c>
      <c r="I159" s="31">
        <v>55503.049730443403</v>
      </c>
      <c r="J159" s="70"/>
      <c r="K159" s="30">
        <f t="shared" si="16"/>
        <v>1709915.48</v>
      </c>
      <c r="L159" s="71">
        <f t="shared" si="17"/>
        <v>1.0000000006701275</v>
      </c>
      <c r="M159" s="29">
        <f t="shared" si="18"/>
        <v>769672.96</v>
      </c>
      <c r="N159" s="71">
        <f t="shared" si="19"/>
        <v>0.99999999466176526</v>
      </c>
      <c r="O159" s="29">
        <f t="shared" si="20"/>
        <v>884739.47</v>
      </c>
      <c r="P159" s="71">
        <f t="shared" si="21"/>
        <v>1.0000000056344269</v>
      </c>
      <c r="Q159" s="29">
        <f t="shared" si="22"/>
        <v>55503.05</v>
      </c>
      <c r="R159" s="72">
        <f t="shared" si="23"/>
        <v>1.0000000048566089</v>
      </c>
    </row>
    <row r="160" spans="1:18" s="3" customFormat="1" ht="31.5" x14ac:dyDescent="0.25">
      <c r="A160" s="100" t="s">
        <v>188</v>
      </c>
      <c r="B160" s="102" t="s">
        <v>128</v>
      </c>
      <c r="C160" s="102"/>
      <c r="D160" s="16" t="s">
        <v>38</v>
      </c>
      <c r="E160" s="113"/>
      <c r="F160" s="30">
        <v>2403445.5872806003</v>
      </c>
      <c r="G160" s="29">
        <v>1067970.6524946573</v>
      </c>
      <c r="H160" s="29">
        <v>1279971.8850554998</v>
      </c>
      <c r="I160" s="31">
        <v>55503.049730443403</v>
      </c>
      <c r="J160" s="70"/>
      <c r="K160" s="30">
        <f t="shared" si="16"/>
        <v>2403445.59</v>
      </c>
      <c r="L160" s="71">
        <f t="shared" si="17"/>
        <v>1.0000000011314587</v>
      </c>
      <c r="M160" s="29">
        <f t="shared" si="18"/>
        <v>1067970.6499999999</v>
      </c>
      <c r="N160" s="71">
        <f t="shared" si="19"/>
        <v>0.99999999766411429</v>
      </c>
      <c r="O160" s="29">
        <f t="shared" si="20"/>
        <v>1279971.8899999999</v>
      </c>
      <c r="P160" s="71">
        <f t="shared" si="21"/>
        <v>1.0000000038629755</v>
      </c>
      <c r="Q160" s="29">
        <f t="shared" si="22"/>
        <v>55503.05</v>
      </c>
      <c r="R160" s="72">
        <f t="shared" si="23"/>
        <v>1.0000000048566089</v>
      </c>
    </row>
    <row r="161" spans="1:18" s="3" customFormat="1" ht="31.5" x14ac:dyDescent="0.25">
      <c r="A161" s="100" t="s">
        <v>189</v>
      </c>
      <c r="B161" s="102" t="s">
        <v>130</v>
      </c>
      <c r="C161" s="102"/>
      <c r="D161" s="16" t="s">
        <v>38</v>
      </c>
      <c r="E161" s="113"/>
      <c r="F161" s="30">
        <v>3010139.6979721338</v>
      </c>
      <c r="G161" s="29">
        <v>1273897.2464141869</v>
      </c>
      <c r="H161" s="29">
        <v>1680739.4018275035</v>
      </c>
      <c r="I161" s="31">
        <v>55503.049730443403</v>
      </c>
      <c r="J161" s="70"/>
      <c r="K161" s="30">
        <f t="shared" si="16"/>
        <v>3010139.6999999997</v>
      </c>
      <c r="L161" s="71">
        <f t="shared" si="17"/>
        <v>1.0000000006736784</v>
      </c>
      <c r="M161" s="29">
        <f t="shared" si="18"/>
        <v>1273897.25</v>
      </c>
      <c r="N161" s="71">
        <f t="shared" si="19"/>
        <v>1.000000002814837</v>
      </c>
      <c r="O161" s="29">
        <f t="shared" si="20"/>
        <v>1680739.4</v>
      </c>
      <c r="P161" s="71">
        <f t="shared" si="21"/>
        <v>0.99999999891267877</v>
      </c>
      <c r="Q161" s="29">
        <f t="shared" si="22"/>
        <v>55503.05</v>
      </c>
      <c r="R161" s="72">
        <f t="shared" si="23"/>
        <v>1.0000000048566089</v>
      </c>
    </row>
    <row r="162" spans="1:18" s="3" customFormat="1" ht="31.5" x14ac:dyDescent="0.25">
      <c r="A162" s="100" t="s">
        <v>190</v>
      </c>
      <c r="B162" s="102" t="s">
        <v>132</v>
      </c>
      <c r="C162" s="102"/>
      <c r="D162" s="16" t="s">
        <v>38</v>
      </c>
      <c r="E162" s="113"/>
      <c r="F162" s="30">
        <v>4365074.5763617866</v>
      </c>
      <c r="G162" s="29">
        <v>1501747.4266658467</v>
      </c>
      <c r="H162" s="29">
        <v>2807824.0999654965</v>
      </c>
      <c r="I162" s="31">
        <v>55503.049730443403</v>
      </c>
      <c r="J162" s="70"/>
      <c r="K162" s="30">
        <f t="shared" si="16"/>
        <v>4365074.58</v>
      </c>
      <c r="L162" s="71">
        <f t="shared" si="17"/>
        <v>1.0000000008334826</v>
      </c>
      <c r="M162" s="29">
        <f t="shared" si="18"/>
        <v>1501747.43</v>
      </c>
      <c r="N162" s="71">
        <f t="shared" si="19"/>
        <v>1.0000000022201825</v>
      </c>
      <c r="O162" s="29">
        <f t="shared" si="20"/>
        <v>2807824.1</v>
      </c>
      <c r="P162" s="71">
        <f t="shared" si="21"/>
        <v>1.0000000000122884</v>
      </c>
      <c r="Q162" s="29">
        <f t="shared" si="22"/>
        <v>55503.05</v>
      </c>
      <c r="R162" s="72">
        <f t="shared" si="23"/>
        <v>1.0000000048566089</v>
      </c>
    </row>
    <row r="163" spans="1:18" s="3" customFormat="1" ht="31.5" x14ac:dyDescent="0.25">
      <c r="A163" s="100" t="s">
        <v>191</v>
      </c>
      <c r="B163" s="102" t="s">
        <v>134</v>
      </c>
      <c r="C163" s="102"/>
      <c r="D163" s="16" t="s">
        <v>38</v>
      </c>
      <c r="E163" s="113"/>
      <c r="F163" s="30">
        <v>504946.73256072961</v>
      </c>
      <c r="G163" s="29">
        <v>340708.30527353619</v>
      </c>
      <c r="H163" s="29">
        <v>108735.37755675001</v>
      </c>
      <c r="I163" s="31">
        <v>55503.049730443403</v>
      </c>
      <c r="J163" s="70"/>
      <c r="K163" s="30">
        <f t="shared" si="16"/>
        <v>504946.74</v>
      </c>
      <c r="L163" s="71">
        <f t="shared" si="17"/>
        <v>1.0000000147327825</v>
      </c>
      <c r="M163" s="29">
        <f t="shared" si="18"/>
        <v>340708.31</v>
      </c>
      <c r="N163" s="71">
        <f t="shared" si="19"/>
        <v>1.0000000138724643</v>
      </c>
      <c r="O163" s="29">
        <f t="shared" si="20"/>
        <v>108735.38</v>
      </c>
      <c r="P163" s="71">
        <f t="shared" si="21"/>
        <v>1.0000000224696879</v>
      </c>
      <c r="Q163" s="29">
        <f t="shared" si="22"/>
        <v>55503.05</v>
      </c>
      <c r="R163" s="72">
        <f t="shared" si="23"/>
        <v>1.0000000048566089</v>
      </c>
    </row>
    <row r="164" spans="1:18" s="3" customFormat="1" ht="31.5" x14ac:dyDescent="0.25">
      <c r="A164" s="100" t="s">
        <v>192</v>
      </c>
      <c r="B164" s="102" t="s">
        <v>136</v>
      </c>
      <c r="C164" s="102"/>
      <c r="D164" s="16" t="s">
        <v>38</v>
      </c>
      <c r="E164" s="113"/>
      <c r="F164" s="30">
        <v>596432.69681212073</v>
      </c>
      <c r="G164" s="29">
        <v>366941.1539171777</v>
      </c>
      <c r="H164" s="29">
        <v>173988.49316449964</v>
      </c>
      <c r="I164" s="31">
        <v>55503.049730443403</v>
      </c>
      <c r="J164" s="70"/>
      <c r="K164" s="30">
        <f t="shared" si="16"/>
        <v>596432.69000000006</v>
      </c>
      <c r="L164" s="71">
        <f t="shared" si="17"/>
        <v>0.99999998857855932</v>
      </c>
      <c r="M164" s="29">
        <f t="shared" si="18"/>
        <v>366941.15</v>
      </c>
      <c r="N164" s="71">
        <f t="shared" si="19"/>
        <v>0.99999998932477963</v>
      </c>
      <c r="O164" s="29">
        <f t="shared" si="20"/>
        <v>173988.49</v>
      </c>
      <c r="P164" s="71">
        <f t="shared" si="21"/>
        <v>0.99999998181201766</v>
      </c>
      <c r="Q164" s="29">
        <f t="shared" si="22"/>
        <v>55503.05</v>
      </c>
      <c r="R164" s="72">
        <f t="shared" si="23"/>
        <v>1.0000000048566089</v>
      </c>
    </row>
    <row r="165" spans="1:18" s="3" customFormat="1" ht="31.5" x14ac:dyDescent="0.25">
      <c r="A165" s="100" t="s">
        <v>193</v>
      </c>
      <c r="B165" s="102" t="s">
        <v>138</v>
      </c>
      <c r="C165" s="102"/>
      <c r="D165" s="16" t="s">
        <v>38</v>
      </c>
      <c r="E165" s="113"/>
      <c r="F165" s="30">
        <v>688692.97937401291</v>
      </c>
      <c r="G165" s="29">
        <v>393174.00256081915</v>
      </c>
      <c r="H165" s="29">
        <v>240015.92708275036</v>
      </c>
      <c r="I165" s="31">
        <v>55503.049730443403</v>
      </c>
      <c r="J165" s="70"/>
      <c r="K165" s="30">
        <f t="shared" si="16"/>
        <v>688692.98</v>
      </c>
      <c r="L165" s="71">
        <f t="shared" si="17"/>
        <v>1.0000000009089494</v>
      </c>
      <c r="M165" s="29">
        <f t="shared" si="18"/>
        <v>393174</v>
      </c>
      <c r="N165" s="71">
        <f t="shared" si="19"/>
        <v>0.99999999348680446</v>
      </c>
      <c r="O165" s="29">
        <f t="shared" si="20"/>
        <v>240015.93</v>
      </c>
      <c r="P165" s="71">
        <f t="shared" si="21"/>
        <v>1.0000000121544002</v>
      </c>
      <c r="Q165" s="29">
        <f t="shared" si="22"/>
        <v>55503.05</v>
      </c>
      <c r="R165" s="72">
        <f t="shared" si="23"/>
        <v>1.0000000048566089</v>
      </c>
    </row>
    <row r="166" spans="1:18" s="3" customFormat="1" ht="31.5" x14ac:dyDescent="0.25">
      <c r="A166" s="100" t="s">
        <v>194</v>
      </c>
      <c r="B166" s="102" t="s">
        <v>140</v>
      </c>
      <c r="C166" s="102"/>
      <c r="D166" s="16" t="s">
        <v>38</v>
      </c>
      <c r="E166" s="113"/>
      <c r="F166" s="30">
        <v>869238.84598632576</v>
      </c>
      <c r="G166" s="29">
        <v>445639.72234913235</v>
      </c>
      <c r="H166" s="29">
        <v>368096.07390675001</v>
      </c>
      <c r="I166" s="31">
        <v>55503.049730443403</v>
      </c>
      <c r="J166" s="70"/>
      <c r="K166" s="30">
        <f t="shared" si="16"/>
        <v>869238.84000000008</v>
      </c>
      <c r="L166" s="71">
        <f t="shared" si="17"/>
        <v>0.99999999311314069</v>
      </c>
      <c r="M166" s="29">
        <f t="shared" si="18"/>
        <v>445639.72</v>
      </c>
      <c r="N166" s="71">
        <f t="shared" si="19"/>
        <v>0.99999999472862888</v>
      </c>
      <c r="O166" s="29">
        <f t="shared" si="20"/>
        <v>368096.07</v>
      </c>
      <c r="P166" s="71">
        <f t="shared" si="21"/>
        <v>0.99999998938660239</v>
      </c>
      <c r="Q166" s="29">
        <f t="shared" si="22"/>
        <v>55503.05</v>
      </c>
      <c r="R166" s="72">
        <f t="shared" si="23"/>
        <v>1.0000000048566089</v>
      </c>
    </row>
    <row r="167" spans="1:18" s="3" customFormat="1" ht="31.5" x14ac:dyDescent="0.25">
      <c r="A167" s="100" t="s">
        <v>195</v>
      </c>
      <c r="B167" s="102" t="s">
        <v>142</v>
      </c>
      <c r="C167" s="102"/>
      <c r="D167" s="16" t="s">
        <v>38</v>
      </c>
      <c r="E167" s="113"/>
      <c r="F167" s="30">
        <v>1207019.4486576482</v>
      </c>
      <c r="G167" s="29">
        <v>477833.74644170451</v>
      </c>
      <c r="H167" s="29">
        <v>673682.65248550032</v>
      </c>
      <c r="I167" s="31">
        <v>55503.049730443403</v>
      </c>
      <c r="J167" s="70"/>
      <c r="K167" s="30">
        <f t="shared" si="16"/>
        <v>1207019.45</v>
      </c>
      <c r="L167" s="71">
        <f t="shared" si="17"/>
        <v>1.0000000011121211</v>
      </c>
      <c r="M167" s="29">
        <f t="shared" si="18"/>
        <v>477833.75</v>
      </c>
      <c r="N167" s="71">
        <f t="shared" si="19"/>
        <v>1.0000000074467228</v>
      </c>
      <c r="O167" s="29">
        <f t="shared" si="20"/>
        <v>673682.65</v>
      </c>
      <c r="P167" s="71">
        <f t="shared" si="21"/>
        <v>0.99999999631057701</v>
      </c>
      <c r="Q167" s="29">
        <f t="shared" si="22"/>
        <v>55503.05</v>
      </c>
      <c r="R167" s="72">
        <f t="shared" si="23"/>
        <v>1.0000000048566089</v>
      </c>
    </row>
    <row r="168" spans="1:18" s="3" customFormat="1" ht="31.5" x14ac:dyDescent="0.25">
      <c r="A168" s="100" t="s">
        <v>196</v>
      </c>
      <c r="B168" s="102" t="s">
        <v>144</v>
      </c>
      <c r="C168" s="102"/>
      <c r="D168" s="16" t="s">
        <v>38</v>
      </c>
      <c r="E168" s="113"/>
      <c r="F168" s="30">
        <v>2227198.9010964385</v>
      </c>
      <c r="G168" s="29">
        <v>769672.96410869493</v>
      </c>
      <c r="H168" s="29">
        <v>1402022.8872573001</v>
      </c>
      <c r="I168" s="31">
        <v>55503.049730443403</v>
      </c>
      <c r="J168" s="70"/>
      <c r="K168" s="30">
        <f t="shared" si="16"/>
        <v>2227198.8999999994</v>
      </c>
      <c r="L168" s="71">
        <f t="shared" si="17"/>
        <v>0.99999999950770491</v>
      </c>
      <c r="M168" s="29">
        <f t="shared" si="18"/>
        <v>769672.96</v>
      </c>
      <c r="N168" s="71">
        <f t="shared" si="19"/>
        <v>0.99999999466176526</v>
      </c>
      <c r="O168" s="29">
        <f t="shared" si="20"/>
        <v>1402022.89</v>
      </c>
      <c r="P168" s="71">
        <f t="shared" si="21"/>
        <v>1.0000000019562447</v>
      </c>
      <c r="Q168" s="29">
        <f t="shared" si="22"/>
        <v>55503.05</v>
      </c>
      <c r="R168" s="72">
        <f t="shared" si="23"/>
        <v>1.0000000048566089</v>
      </c>
    </row>
    <row r="169" spans="1:18" s="3" customFormat="1" ht="31.5" x14ac:dyDescent="0.25">
      <c r="A169" s="100" t="s">
        <v>197</v>
      </c>
      <c r="B169" s="102" t="s">
        <v>146</v>
      </c>
      <c r="C169" s="102"/>
      <c r="D169" s="16" t="s">
        <v>38</v>
      </c>
      <c r="E169" s="113"/>
      <c r="F169" s="30">
        <v>3176888.1010416467</v>
      </c>
      <c r="G169" s="29">
        <v>1067970.6524946573</v>
      </c>
      <c r="H169" s="29">
        <v>2053414.3988165462</v>
      </c>
      <c r="I169" s="31">
        <v>55503.049730443403</v>
      </c>
      <c r="J169" s="70"/>
      <c r="K169" s="30">
        <f t="shared" si="16"/>
        <v>3176888.0999999996</v>
      </c>
      <c r="L169" s="71">
        <f t="shared" si="17"/>
        <v>0.99999999967211717</v>
      </c>
      <c r="M169" s="29">
        <f t="shared" si="18"/>
        <v>1067970.6499999999</v>
      </c>
      <c r="N169" s="71">
        <f t="shared" si="19"/>
        <v>0.99999999766411429</v>
      </c>
      <c r="O169" s="29">
        <f t="shared" si="20"/>
        <v>2053414.4</v>
      </c>
      <c r="P169" s="71">
        <f t="shared" si="21"/>
        <v>1.0000000005763345</v>
      </c>
      <c r="Q169" s="29">
        <f t="shared" si="22"/>
        <v>55503.05</v>
      </c>
      <c r="R169" s="72">
        <f t="shared" si="23"/>
        <v>1.0000000048566089</v>
      </c>
    </row>
    <row r="170" spans="1:18" s="3" customFormat="1" ht="31.5" x14ac:dyDescent="0.25">
      <c r="A170" s="100" t="s">
        <v>198</v>
      </c>
      <c r="B170" s="102" t="s">
        <v>148</v>
      </c>
      <c r="C170" s="102"/>
      <c r="D170" s="16" t="s">
        <v>38</v>
      </c>
      <c r="E170" s="113"/>
      <c r="F170" s="30">
        <v>4027343.4625631347</v>
      </c>
      <c r="G170" s="29">
        <v>1273897.2464141869</v>
      </c>
      <c r="H170" s="29">
        <v>2697943.1664185044</v>
      </c>
      <c r="I170" s="31">
        <v>55503.049730443403</v>
      </c>
      <c r="J170" s="70"/>
      <c r="K170" s="30">
        <f t="shared" si="16"/>
        <v>4027343.4699999997</v>
      </c>
      <c r="L170" s="71">
        <f t="shared" si="17"/>
        <v>1.0000000018465931</v>
      </c>
      <c r="M170" s="29">
        <f t="shared" si="18"/>
        <v>1273897.25</v>
      </c>
      <c r="N170" s="71">
        <f t="shared" si="19"/>
        <v>1.000000002814837</v>
      </c>
      <c r="O170" s="29">
        <f t="shared" si="20"/>
        <v>2697943.17</v>
      </c>
      <c r="P170" s="71">
        <f t="shared" si="21"/>
        <v>1.000000001327491</v>
      </c>
      <c r="Q170" s="29">
        <f t="shared" si="22"/>
        <v>55503.05</v>
      </c>
      <c r="R170" s="72">
        <f t="shared" si="23"/>
        <v>1.0000000048566089</v>
      </c>
    </row>
    <row r="171" spans="1:18" s="3" customFormat="1" ht="31.5" x14ac:dyDescent="0.25">
      <c r="A171" s="100" t="s">
        <v>199</v>
      </c>
      <c r="B171" s="102" t="s">
        <v>150</v>
      </c>
      <c r="C171" s="102"/>
      <c r="D171" s="16" t="s">
        <v>38</v>
      </c>
      <c r="E171" s="113"/>
      <c r="F171" s="30">
        <v>4963179.298380441</v>
      </c>
      <c r="G171" s="29">
        <v>1501747.4266658467</v>
      </c>
      <c r="H171" s="29">
        <v>3405928.8219841504</v>
      </c>
      <c r="I171" s="31">
        <v>55503.049730443403</v>
      </c>
      <c r="J171" s="70"/>
      <c r="K171" s="30">
        <f t="shared" si="16"/>
        <v>4963179.3</v>
      </c>
      <c r="L171" s="71">
        <f t="shared" si="17"/>
        <v>1.0000000003263148</v>
      </c>
      <c r="M171" s="29">
        <f t="shared" si="18"/>
        <v>1501747.43</v>
      </c>
      <c r="N171" s="71">
        <f t="shared" si="19"/>
        <v>1.0000000022201825</v>
      </c>
      <c r="O171" s="29">
        <f t="shared" si="20"/>
        <v>3405928.82</v>
      </c>
      <c r="P171" s="71">
        <f t="shared" si="21"/>
        <v>0.99999999941744211</v>
      </c>
      <c r="Q171" s="29">
        <f t="shared" si="22"/>
        <v>55503.05</v>
      </c>
      <c r="R171" s="72">
        <f t="shared" si="23"/>
        <v>1.0000000048566089</v>
      </c>
    </row>
    <row r="172" spans="1:18" s="3" customFormat="1" ht="31.5" x14ac:dyDescent="0.25">
      <c r="A172" s="100" t="s">
        <v>200</v>
      </c>
      <c r="B172" s="102" t="s">
        <v>152</v>
      </c>
      <c r="C172" s="102"/>
      <c r="D172" s="16" t="s">
        <v>38</v>
      </c>
      <c r="E172" s="113"/>
      <c r="F172" s="30">
        <v>5939903.8560431367</v>
      </c>
      <c r="G172" s="29">
        <v>1501747.4266658467</v>
      </c>
      <c r="H172" s="29">
        <v>4382653.379646847</v>
      </c>
      <c r="I172" s="31">
        <v>55503.049730443403</v>
      </c>
      <c r="J172" s="70"/>
      <c r="K172" s="30">
        <f t="shared" si="16"/>
        <v>5939903.8599999994</v>
      </c>
      <c r="L172" s="71">
        <f t="shared" si="17"/>
        <v>1.0000000006661494</v>
      </c>
      <c r="M172" s="29">
        <f t="shared" si="18"/>
        <v>1501747.43</v>
      </c>
      <c r="N172" s="71">
        <f t="shared" si="19"/>
        <v>1.0000000022201825</v>
      </c>
      <c r="O172" s="29">
        <f t="shared" si="20"/>
        <v>4382653.38</v>
      </c>
      <c r="P172" s="71">
        <f t="shared" si="21"/>
        <v>1.0000000000805798</v>
      </c>
      <c r="Q172" s="29">
        <f t="shared" si="22"/>
        <v>55503.05</v>
      </c>
      <c r="R172" s="72">
        <f t="shared" si="23"/>
        <v>1.0000000048566089</v>
      </c>
    </row>
    <row r="173" spans="1:18" s="3" customFormat="1" ht="31.5" x14ac:dyDescent="0.25">
      <c r="A173" s="100" t="s">
        <v>201</v>
      </c>
      <c r="B173" s="102" t="s">
        <v>154</v>
      </c>
      <c r="C173" s="102"/>
      <c r="D173" s="16" t="s">
        <v>38</v>
      </c>
      <c r="E173" s="113"/>
      <c r="F173" s="30">
        <v>1142080.8643413486</v>
      </c>
      <c r="G173" s="29">
        <v>445639.72234913235</v>
      </c>
      <c r="H173" s="29">
        <v>640938.09226177295</v>
      </c>
      <c r="I173" s="31">
        <v>55503.049730443403</v>
      </c>
      <c r="J173" s="70"/>
      <c r="K173" s="30">
        <f t="shared" si="16"/>
        <v>1142080.8600000001</v>
      </c>
      <c r="L173" s="71">
        <f t="shared" si="17"/>
        <v>0.99999999619873803</v>
      </c>
      <c r="M173" s="29">
        <f t="shared" si="18"/>
        <v>445639.72</v>
      </c>
      <c r="N173" s="71">
        <f t="shared" si="19"/>
        <v>0.99999999472862888</v>
      </c>
      <c r="O173" s="29">
        <f t="shared" si="20"/>
        <v>640938.09</v>
      </c>
      <c r="P173" s="71">
        <f t="shared" si="21"/>
        <v>0.99999999647115223</v>
      </c>
      <c r="Q173" s="29">
        <f t="shared" si="22"/>
        <v>55503.05</v>
      </c>
      <c r="R173" s="72">
        <f t="shared" si="23"/>
        <v>1.0000000048566089</v>
      </c>
    </row>
    <row r="174" spans="1:18" s="3" customFormat="1" ht="31.5" x14ac:dyDescent="0.25">
      <c r="A174" s="100" t="s">
        <v>202</v>
      </c>
      <c r="B174" s="102" t="s">
        <v>156</v>
      </c>
      <c r="C174" s="102"/>
      <c r="D174" s="16" t="s">
        <v>38</v>
      </c>
      <c r="E174" s="113"/>
      <c r="F174" s="30">
        <v>1867507.1101945515</v>
      </c>
      <c r="G174" s="29">
        <v>477833.74644170451</v>
      </c>
      <c r="H174" s="29">
        <v>1334170.3140224037</v>
      </c>
      <c r="I174" s="31">
        <v>55503.049730443403</v>
      </c>
      <c r="J174" s="70"/>
      <c r="K174" s="30">
        <f t="shared" si="16"/>
        <v>1867507.11</v>
      </c>
      <c r="L174" s="71">
        <f t="shared" si="17"/>
        <v>0.99999999989582289</v>
      </c>
      <c r="M174" s="29">
        <f t="shared" si="18"/>
        <v>477833.75</v>
      </c>
      <c r="N174" s="71">
        <f t="shared" si="19"/>
        <v>1.0000000074467228</v>
      </c>
      <c r="O174" s="29">
        <f t="shared" si="20"/>
        <v>1334170.31</v>
      </c>
      <c r="P174" s="71">
        <f t="shared" si="21"/>
        <v>0.9999999969850899</v>
      </c>
      <c r="Q174" s="29">
        <f t="shared" si="22"/>
        <v>55503.05</v>
      </c>
      <c r="R174" s="72">
        <f t="shared" si="23"/>
        <v>1.0000000048566089</v>
      </c>
    </row>
    <row r="175" spans="1:18" s="3" customFormat="1" ht="63" x14ac:dyDescent="0.25">
      <c r="A175" s="127" t="s">
        <v>203</v>
      </c>
      <c r="B175" s="101" t="s">
        <v>204</v>
      </c>
      <c r="C175" s="102" t="s">
        <v>982</v>
      </c>
      <c r="D175" s="16"/>
      <c r="E175" s="74" t="s">
        <v>820</v>
      </c>
      <c r="F175" s="30"/>
      <c r="G175" s="29"/>
      <c r="H175" s="29"/>
      <c r="I175" s="31"/>
      <c r="J175" s="70"/>
      <c r="K175" s="30"/>
      <c r="L175" s="71"/>
      <c r="M175" s="29"/>
      <c r="N175" s="71"/>
      <c r="O175" s="29"/>
      <c r="P175" s="71"/>
      <c r="Q175" s="29"/>
      <c r="R175" s="72"/>
    </row>
    <row r="176" spans="1:18" s="3" customFormat="1" ht="15.75" x14ac:dyDescent="0.25">
      <c r="A176" s="100" t="s">
        <v>205</v>
      </c>
      <c r="B176" s="102" t="s">
        <v>206</v>
      </c>
      <c r="C176" s="102"/>
      <c r="D176" s="16" t="s">
        <v>106</v>
      </c>
      <c r="E176" s="16"/>
      <c r="F176" s="30">
        <v>4746.146268257251</v>
      </c>
      <c r="G176" s="29">
        <v>1968.5722192614141</v>
      </c>
      <c r="H176" s="29">
        <v>2604.9099124999966</v>
      </c>
      <c r="I176" s="31">
        <v>172.66413649584001</v>
      </c>
      <c r="J176" s="70"/>
      <c r="K176" s="30">
        <f t="shared" si="16"/>
        <v>4746.1399999999994</v>
      </c>
      <c r="L176" s="71">
        <f t="shared" si="17"/>
        <v>0.99999867929539099</v>
      </c>
      <c r="M176" s="29">
        <f t="shared" si="18"/>
        <v>1968.57</v>
      </c>
      <c r="N176" s="71">
        <f t="shared" si="19"/>
        <v>0.9999988726543062</v>
      </c>
      <c r="O176" s="29">
        <f t="shared" si="20"/>
        <v>2604.91</v>
      </c>
      <c r="P176" s="71">
        <f t="shared" si="21"/>
        <v>1.0000000335904142</v>
      </c>
      <c r="Q176" s="29">
        <f t="shared" si="22"/>
        <v>172.66</v>
      </c>
      <c r="R176" s="72">
        <f t="shared" si="23"/>
        <v>0.99997604310933375</v>
      </c>
    </row>
    <row r="177" spans="1:18" s="3" customFormat="1" ht="15.75" x14ac:dyDescent="0.25">
      <c r="A177" s="100" t="s">
        <v>207</v>
      </c>
      <c r="B177" s="102" t="s">
        <v>208</v>
      </c>
      <c r="C177" s="102"/>
      <c r="D177" s="16" t="s">
        <v>106</v>
      </c>
      <c r="E177" s="16"/>
      <c r="F177" s="30">
        <v>6507.4871974103671</v>
      </c>
      <c r="G177" s="29">
        <v>2684.8231386406715</v>
      </c>
      <c r="H177" s="29">
        <v>3576.8449499999997</v>
      </c>
      <c r="I177" s="31">
        <v>245.81910876969602</v>
      </c>
      <c r="J177" s="70"/>
      <c r="K177" s="30">
        <f t="shared" si="16"/>
        <v>6507.48</v>
      </c>
      <c r="L177" s="71">
        <f t="shared" si="17"/>
        <v>0.99999889398009567</v>
      </c>
      <c r="M177" s="29">
        <f t="shared" si="18"/>
        <v>2684.82</v>
      </c>
      <c r="N177" s="71">
        <f t="shared" si="19"/>
        <v>0.99999883096930064</v>
      </c>
      <c r="O177" s="29">
        <f t="shared" si="20"/>
        <v>3576.84</v>
      </c>
      <c r="P177" s="71">
        <f t="shared" si="21"/>
        <v>0.99999861609880525</v>
      </c>
      <c r="Q177" s="29">
        <f t="shared" si="22"/>
        <v>245.82</v>
      </c>
      <c r="R177" s="72">
        <f t="shared" si="23"/>
        <v>1.0000036255533935</v>
      </c>
    </row>
    <row r="178" spans="1:18" s="3" customFormat="1" ht="15.75" x14ac:dyDescent="0.25">
      <c r="A178" s="100" t="s">
        <v>209</v>
      </c>
      <c r="B178" s="102" t="s">
        <v>210</v>
      </c>
      <c r="C178" s="102"/>
      <c r="D178" s="16" t="s">
        <v>106</v>
      </c>
      <c r="E178" s="16"/>
      <c r="F178" s="30">
        <v>7144.4310160116256</v>
      </c>
      <c r="G178" s="29">
        <v>3223.6963565593692</v>
      </c>
      <c r="H178" s="29">
        <v>3576.8449499999997</v>
      </c>
      <c r="I178" s="31">
        <v>343.88970945225606</v>
      </c>
      <c r="J178" s="70"/>
      <c r="K178" s="30">
        <f t="shared" si="16"/>
        <v>7144.43</v>
      </c>
      <c r="L178" s="71">
        <f t="shared" si="17"/>
        <v>0.99999985778970735</v>
      </c>
      <c r="M178" s="29">
        <f t="shared" si="18"/>
        <v>3223.7</v>
      </c>
      <c r="N178" s="71">
        <f t="shared" si="19"/>
        <v>1.0000011302058964</v>
      </c>
      <c r="O178" s="29">
        <f t="shared" si="20"/>
        <v>3576.84</v>
      </c>
      <c r="P178" s="71">
        <f t="shared" si="21"/>
        <v>0.99999861609880525</v>
      </c>
      <c r="Q178" s="29">
        <f t="shared" si="22"/>
        <v>343.89</v>
      </c>
      <c r="R178" s="72">
        <f t="shared" si="23"/>
        <v>1.0000008448864155</v>
      </c>
    </row>
    <row r="179" spans="1:18" s="3" customFormat="1" ht="15.75" x14ac:dyDescent="0.25">
      <c r="A179" s="100" t="s">
        <v>211</v>
      </c>
      <c r="B179" s="102" t="s">
        <v>212</v>
      </c>
      <c r="C179" s="102"/>
      <c r="D179" s="16" t="s">
        <v>106</v>
      </c>
      <c r="E179" s="16"/>
      <c r="F179" s="30">
        <v>8845.8961212870727</v>
      </c>
      <c r="G179" s="29">
        <v>3841.3530786097917</v>
      </c>
      <c r="H179" s="29">
        <v>4577.6109750000005</v>
      </c>
      <c r="I179" s="31">
        <v>426.93206767728003</v>
      </c>
      <c r="J179" s="70"/>
      <c r="K179" s="30">
        <f t="shared" si="16"/>
        <v>8845.89</v>
      </c>
      <c r="L179" s="71">
        <f t="shared" si="17"/>
        <v>0.9999993080082572</v>
      </c>
      <c r="M179" s="29">
        <f t="shared" si="18"/>
        <v>3841.35</v>
      </c>
      <c r="N179" s="71">
        <f t="shared" si="19"/>
        <v>0.99999919856109842</v>
      </c>
      <c r="O179" s="29">
        <f t="shared" si="20"/>
        <v>4577.6099999999997</v>
      </c>
      <c r="P179" s="71">
        <f t="shared" si="21"/>
        <v>0.99999978700680203</v>
      </c>
      <c r="Q179" s="29">
        <f t="shared" si="22"/>
        <v>426.93</v>
      </c>
      <c r="R179" s="72">
        <f t="shared" si="23"/>
        <v>0.99999515689394969</v>
      </c>
    </row>
    <row r="180" spans="1:18" s="3" customFormat="1" ht="15.75" x14ac:dyDescent="0.25">
      <c r="A180" s="100" t="s">
        <v>213</v>
      </c>
      <c r="B180" s="102" t="s">
        <v>214</v>
      </c>
      <c r="C180" s="102"/>
      <c r="D180" s="16" t="s">
        <v>106</v>
      </c>
      <c r="E180" s="16"/>
      <c r="F180" s="30">
        <v>16555.129565737672</v>
      </c>
      <c r="G180" s="29">
        <v>6752.6747760426897</v>
      </c>
      <c r="H180" s="29">
        <v>9127.8780250000054</v>
      </c>
      <c r="I180" s="31">
        <v>674.57676469497608</v>
      </c>
      <c r="J180" s="70"/>
      <c r="K180" s="30">
        <f t="shared" si="16"/>
        <v>16555.13</v>
      </c>
      <c r="L180" s="71">
        <f t="shared" si="17"/>
        <v>1.0000000262312854</v>
      </c>
      <c r="M180" s="29">
        <f t="shared" si="18"/>
        <v>6752.67</v>
      </c>
      <c r="N180" s="71">
        <f t="shared" si="19"/>
        <v>0.99999929271838972</v>
      </c>
      <c r="O180" s="29">
        <f t="shared" si="20"/>
        <v>9127.8799999999992</v>
      </c>
      <c r="P180" s="71">
        <f t="shared" si="21"/>
        <v>1.0000002163701123</v>
      </c>
      <c r="Q180" s="29">
        <f t="shared" si="22"/>
        <v>674.58</v>
      </c>
      <c r="R180" s="72">
        <f t="shared" si="23"/>
        <v>1.0000047960516776</v>
      </c>
    </row>
    <row r="181" spans="1:18" s="3" customFormat="1" ht="15.75" x14ac:dyDescent="0.25">
      <c r="A181" s="100" t="s">
        <v>215</v>
      </c>
      <c r="B181" s="102" t="s">
        <v>216</v>
      </c>
      <c r="C181" s="102"/>
      <c r="D181" s="16" t="s">
        <v>106</v>
      </c>
      <c r="E181" s="16"/>
      <c r="F181" s="30">
        <v>25398.287694754134</v>
      </c>
      <c r="G181" s="29">
        <v>10112.389238664819</v>
      </c>
      <c r="H181" s="29">
        <v>14094.044912500036</v>
      </c>
      <c r="I181" s="31">
        <v>1191.8535435892802</v>
      </c>
      <c r="J181" s="70"/>
      <c r="K181" s="30">
        <f t="shared" si="16"/>
        <v>25398.28</v>
      </c>
      <c r="L181" s="71">
        <f t="shared" si="17"/>
        <v>0.99999969703649993</v>
      </c>
      <c r="M181" s="29">
        <f t="shared" si="18"/>
        <v>10112.39</v>
      </c>
      <c r="N181" s="71">
        <f t="shared" si="19"/>
        <v>1.000000075287369</v>
      </c>
      <c r="O181" s="29">
        <f t="shared" si="20"/>
        <v>14094.04</v>
      </c>
      <c r="P181" s="71">
        <f t="shared" si="21"/>
        <v>0.99999965144853264</v>
      </c>
      <c r="Q181" s="29">
        <f t="shared" si="22"/>
        <v>1191.8499999999999</v>
      </c>
      <c r="R181" s="72">
        <f t="shared" si="23"/>
        <v>0.99999702682489866</v>
      </c>
    </row>
    <row r="182" spans="1:18" s="3" customFormat="1" ht="15.75" x14ac:dyDescent="0.25">
      <c r="A182" s="100" t="s">
        <v>217</v>
      </c>
      <c r="B182" s="102" t="s">
        <v>218</v>
      </c>
      <c r="C182" s="102"/>
      <c r="D182" s="16" t="s">
        <v>106</v>
      </c>
      <c r="E182" s="16"/>
      <c r="F182" s="30">
        <v>27066.805888258885</v>
      </c>
      <c r="G182" s="29">
        <v>11546.355854066527</v>
      </c>
      <c r="H182" s="29">
        <v>14094.044912500036</v>
      </c>
      <c r="I182" s="31">
        <v>1426.4051216923201</v>
      </c>
      <c r="J182" s="70"/>
      <c r="K182" s="30">
        <f t="shared" si="16"/>
        <v>27066.81</v>
      </c>
      <c r="L182" s="71">
        <f t="shared" si="17"/>
        <v>1.0000001519108361</v>
      </c>
      <c r="M182" s="29">
        <f t="shared" si="18"/>
        <v>11546.36</v>
      </c>
      <c r="N182" s="71">
        <f t="shared" si="19"/>
        <v>1.0000003590685689</v>
      </c>
      <c r="O182" s="29">
        <f t="shared" si="20"/>
        <v>14094.04</v>
      </c>
      <c r="P182" s="71">
        <f t="shared" si="21"/>
        <v>0.99999965144853264</v>
      </c>
      <c r="Q182" s="29">
        <f t="shared" si="22"/>
        <v>1426.41</v>
      </c>
      <c r="R182" s="72">
        <f t="shared" si="23"/>
        <v>1.0000034200015169</v>
      </c>
    </row>
    <row r="183" spans="1:18" s="3" customFormat="1" ht="15.75" x14ac:dyDescent="0.25">
      <c r="A183" s="100" t="s">
        <v>219</v>
      </c>
      <c r="B183" s="102" t="s">
        <v>220</v>
      </c>
      <c r="C183" s="102"/>
      <c r="D183" s="16" t="s">
        <v>106</v>
      </c>
      <c r="E183" s="16"/>
      <c r="F183" s="30">
        <v>34604.214177625588</v>
      </c>
      <c r="G183" s="29">
        <v>14883.881519248947</v>
      </c>
      <c r="H183" s="29">
        <v>17967.410125000035</v>
      </c>
      <c r="I183" s="31">
        <v>1752.9225333766083</v>
      </c>
      <c r="J183" s="70"/>
      <c r="K183" s="30">
        <f t="shared" si="16"/>
        <v>34604.21</v>
      </c>
      <c r="L183" s="71">
        <f t="shared" si="17"/>
        <v>0.99999987927408007</v>
      </c>
      <c r="M183" s="29">
        <f t="shared" si="18"/>
        <v>14883.88</v>
      </c>
      <c r="N183" s="71">
        <f t="shared" si="19"/>
        <v>0.99999989792656263</v>
      </c>
      <c r="O183" s="29">
        <f t="shared" si="20"/>
        <v>17967.41</v>
      </c>
      <c r="P183" s="71">
        <f t="shared" si="21"/>
        <v>0.9999999930429575</v>
      </c>
      <c r="Q183" s="29">
        <f t="shared" si="22"/>
        <v>1752.92</v>
      </c>
      <c r="R183" s="72">
        <f t="shared" si="23"/>
        <v>0.99999855476978594</v>
      </c>
    </row>
    <row r="184" spans="1:18" s="3" customFormat="1" ht="15.75" x14ac:dyDescent="0.25">
      <c r="A184" s="100" t="s">
        <v>221</v>
      </c>
      <c r="B184" s="102" t="s">
        <v>222</v>
      </c>
      <c r="C184" s="102"/>
      <c r="D184" s="16" t="s">
        <v>106</v>
      </c>
      <c r="E184" s="16"/>
      <c r="F184" s="30">
        <v>55808.094521767911</v>
      </c>
      <c r="G184" s="29">
        <v>33963.587369160705</v>
      </c>
      <c r="H184" s="29">
        <v>19124.534012500037</v>
      </c>
      <c r="I184" s="31">
        <v>2719.9731401071681</v>
      </c>
      <c r="J184" s="70"/>
      <c r="K184" s="30">
        <f t="shared" si="16"/>
        <v>55808.09</v>
      </c>
      <c r="L184" s="71">
        <f t="shared" si="17"/>
        <v>0.99999991897648621</v>
      </c>
      <c r="M184" s="29">
        <f t="shared" si="18"/>
        <v>33963.589999999997</v>
      </c>
      <c r="N184" s="71">
        <f t="shared" si="19"/>
        <v>1.0000000774605833</v>
      </c>
      <c r="O184" s="29">
        <f t="shared" si="20"/>
        <v>19124.53</v>
      </c>
      <c r="P184" s="71">
        <f t="shared" si="21"/>
        <v>0.99999979019096441</v>
      </c>
      <c r="Q184" s="29">
        <f t="shared" si="22"/>
        <v>2719.97</v>
      </c>
      <c r="R184" s="72">
        <f t="shared" si="23"/>
        <v>0.9999988455374349</v>
      </c>
    </row>
    <row r="185" spans="1:18" s="3" customFormat="1" ht="15.75" x14ac:dyDescent="0.25">
      <c r="A185" s="100" t="s">
        <v>223</v>
      </c>
      <c r="B185" s="102" t="s">
        <v>224</v>
      </c>
      <c r="C185" s="102"/>
      <c r="D185" s="16" t="s">
        <v>106</v>
      </c>
      <c r="E185" s="16"/>
      <c r="F185" s="30">
        <v>72221.658795534546</v>
      </c>
      <c r="G185" s="29">
        <v>43187.977775838124</v>
      </c>
      <c r="H185" s="29">
        <v>25499.378683333383</v>
      </c>
      <c r="I185" s="31">
        <v>3534.3023363630405</v>
      </c>
      <c r="J185" s="70"/>
      <c r="K185" s="30">
        <f t="shared" si="16"/>
        <v>72221.66</v>
      </c>
      <c r="L185" s="71">
        <f t="shared" si="17"/>
        <v>1.0000000166773442</v>
      </c>
      <c r="M185" s="29">
        <f t="shared" si="18"/>
        <v>43187.98</v>
      </c>
      <c r="N185" s="71">
        <f t="shared" si="19"/>
        <v>1.0000000514995606</v>
      </c>
      <c r="O185" s="29">
        <f t="shared" si="20"/>
        <v>25499.38</v>
      </c>
      <c r="P185" s="71">
        <f t="shared" si="21"/>
        <v>1.0000000516352432</v>
      </c>
      <c r="Q185" s="29">
        <f t="shared" si="22"/>
        <v>3534.3</v>
      </c>
      <c r="R185" s="72">
        <f t="shared" si="23"/>
        <v>0.99999933894646864</v>
      </c>
    </row>
    <row r="186" spans="1:18" s="3" customFormat="1" ht="31.5" x14ac:dyDescent="0.25">
      <c r="A186" s="120" t="s">
        <v>225</v>
      </c>
      <c r="B186" s="102" t="s">
        <v>226</v>
      </c>
      <c r="C186" s="102" t="s">
        <v>227</v>
      </c>
      <c r="D186" s="16" t="s">
        <v>228</v>
      </c>
      <c r="E186" s="74" t="s">
        <v>821</v>
      </c>
      <c r="F186" s="30">
        <v>49.629690009599997</v>
      </c>
      <c r="G186" s="29">
        <v>24.429690009599998</v>
      </c>
      <c r="H186" s="29">
        <v>25.200000000000003</v>
      </c>
      <c r="I186" s="31">
        <v>0</v>
      </c>
      <c r="J186" s="70"/>
      <c r="K186" s="30">
        <f t="shared" si="16"/>
        <v>49.629999999999995</v>
      </c>
      <c r="L186" s="71">
        <f t="shared" si="17"/>
        <v>1.0000062460676249</v>
      </c>
      <c r="M186" s="29">
        <f t="shared" si="18"/>
        <v>24.43</v>
      </c>
      <c r="N186" s="71">
        <f t="shared" si="19"/>
        <v>1.0000126890844656</v>
      </c>
      <c r="O186" s="29">
        <f t="shared" si="20"/>
        <v>25.2</v>
      </c>
      <c r="P186" s="71">
        <f t="shared" si="21"/>
        <v>0.99999999999999989</v>
      </c>
      <c r="Q186" s="29">
        <f t="shared" si="22"/>
        <v>0</v>
      </c>
      <c r="R186" s="72" t="e">
        <f t="shared" si="23"/>
        <v>#DIV/0!</v>
      </c>
    </row>
    <row r="187" spans="1:18" s="3" customFormat="1" ht="47.25" x14ac:dyDescent="0.25">
      <c r="A187" s="120" t="s">
        <v>229</v>
      </c>
      <c r="B187" s="102" t="s">
        <v>1321</v>
      </c>
      <c r="C187" s="102" t="s">
        <v>1150</v>
      </c>
      <c r="D187" s="16" t="s">
        <v>228</v>
      </c>
      <c r="E187" s="74" t="s">
        <v>822</v>
      </c>
      <c r="F187" s="30">
        <v>244.78269468017828</v>
      </c>
      <c r="G187" s="29">
        <v>183.28517538017829</v>
      </c>
      <c r="H187" s="29">
        <v>61.4975193</v>
      </c>
      <c r="I187" s="31">
        <v>0</v>
      </c>
      <c r="J187" s="70"/>
      <c r="K187" s="30">
        <f t="shared" si="16"/>
        <v>244.79</v>
      </c>
      <c r="L187" s="71">
        <f t="shared" si="17"/>
        <v>1.0000298441024651</v>
      </c>
      <c r="M187" s="29">
        <f t="shared" si="18"/>
        <v>183.29</v>
      </c>
      <c r="N187" s="71">
        <f t="shared" si="19"/>
        <v>1.0000263230226432</v>
      </c>
      <c r="O187" s="29">
        <f t="shared" si="20"/>
        <v>61.5</v>
      </c>
      <c r="P187" s="71">
        <f t="shared" si="21"/>
        <v>1.0000403382124716</v>
      </c>
      <c r="Q187" s="29">
        <f t="shared" si="22"/>
        <v>0</v>
      </c>
      <c r="R187" s="72" t="e">
        <f t="shared" si="23"/>
        <v>#DIV/0!</v>
      </c>
    </row>
    <row r="188" spans="1:18" s="3" customFormat="1" ht="15.75" x14ac:dyDescent="0.25">
      <c r="A188" s="120" t="s">
        <v>230</v>
      </c>
      <c r="B188" s="101" t="s">
        <v>231</v>
      </c>
      <c r="C188" s="102"/>
      <c r="D188" s="16"/>
      <c r="E188" s="74"/>
      <c r="F188" s="30"/>
      <c r="G188" s="29"/>
      <c r="H188" s="29"/>
      <c r="I188" s="31"/>
      <c r="J188" s="70"/>
      <c r="K188" s="30"/>
      <c r="L188" s="71"/>
      <c r="M188" s="29"/>
      <c r="N188" s="71"/>
      <c r="O188" s="29"/>
      <c r="P188" s="71"/>
      <c r="Q188" s="29"/>
      <c r="R188" s="72"/>
    </row>
    <row r="189" spans="1:18" s="3" customFormat="1" ht="94.5" x14ac:dyDescent="0.25">
      <c r="A189" s="120" t="s">
        <v>232</v>
      </c>
      <c r="B189" s="102" t="s">
        <v>233</v>
      </c>
      <c r="C189" s="102" t="s">
        <v>983</v>
      </c>
      <c r="D189" s="16" t="s">
        <v>234</v>
      </c>
      <c r="E189" s="74" t="s">
        <v>1151</v>
      </c>
      <c r="F189" s="30">
        <v>110455.09525348656</v>
      </c>
      <c r="G189" s="29">
        <v>103848.24470015999</v>
      </c>
      <c r="H189" s="29">
        <v>0</v>
      </c>
      <c r="I189" s="31">
        <v>6606.850553326567</v>
      </c>
      <c r="J189" s="70"/>
      <c r="K189" s="30">
        <f t="shared" si="16"/>
        <v>110455.09000000001</v>
      </c>
      <c r="L189" s="71">
        <f t="shared" si="17"/>
        <v>0.99999995243780704</v>
      </c>
      <c r="M189" s="29">
        <f t="shared" si="18"/>
        <v>103848.24</v>
      </c>
      <c r="N189" s="71">
        <f t="shared" si="19"/>
        <v>0.99999995474011139</v>
      </c>
      <c r="O189" s="29">
        <f t="shared" si="20"/>
        <v>0</v>
      </c>
      <c r="P189" s="71" t="e">
        <f t="shared" si="21"/>
        <v>#DIV/0!</v>
      </c>
      <c r="Q189" s="29">
        <f t="shared" si="22"/>
        <v>6606.85</v>
      </c>
      <c r="R189" s="72">
        <f t="shared" si="23"/>
        <v>0.99999991624957119</v>
      </c>
    </row>
    <row r="190" spans="1:18" s="3" customFormat="1" ht="94.5" x14ac:dyDescent="0.25">
      <c r="A190" s="120" t="s">
        <v>235</v>
      </c>
      <c r="B190" s="102" t="s">
        <v>1152</v>
      </c>
      <c r="C190" s="102" t="s">
        <v>983</v>
      </c>
      <c r="D190" s="16" t="s">
        <v>234</v>
      </c>
      <c r="E190" s="74" t="s">
        <v>1151</v>
      </c>
      <c r="F190" s="30">
        <v>96809.752437602248</v>
      </c>
      <c r="G190" s="29">
        <v>89852.697279311978</v>
      </c>
      <c r="H190" s="29">
        <v>0</v>
      </c>
      <c r="I190" s="31">
        <v>6957.0551582902663</v>
      </c>
      <c r="J190" s="70"/>
      <c r="K190" s="30">
        <f t="shared" si="16"/>
        <v>96809.76</v>
      </c>
      <c r="L190" s="71">
        <f t="shared" si="17"/>
        <v>1.0000000781160736</v>
      </c>
      <c r="M190" s="29">
        <f t="shared" si="18"/>
        <v>89852.7</v>
      </c>
      <c r="N190" s="71">
        <f t="shared" si="19"/>
        <v>1.0000000302794252</v>
      </c>
      <c r="O190" s="29">
        <f t="shared" si="20"/>
        <v>0</v>
      </c>
      <c r="P190" s="71" t="e">
        <f t="shared" si="21"/>
        <v>#DIV/0!</v>
      </c>
      <c r="Q190" s="29">
        <f t="shared" si="22"/>
        <v>6957.06</v>
      </c>
      <c r="R190" s="72">
        <f t="shared" si="23"/>
        <v>1.0000006959424101</v>
      </c>
    </row>
    <row r="191" spans="1:18" s="3" customFormat="1" ht="94.5" x14ac:dyDescent="0.25">
      <c r="A191" s="120" t="s">
        <v>906</v>
      </c>
      <c r="B191" s="101" t="s">
        <v>1153</v>
      </c>
      <c r="C191" s="102" t="s">
        <v>984</v>
      </c>
      <c r="D191" s="16" t="s">
        <v>234</v>
      </c>
      <c r="E191" s="74" t="s">
        <v>1151</v>
      </c>
      <c r="F191" s="30">
        <v>255520.54295389296</v>
      </c>
      <c r="G191" s="29">
        <v>243857.77958255343</v>
      </c>
      <c r="H191" s="29">
        <v>0</v>
      </c>
      <c r="I191" s="31">
        <v>11662.763371339524</v>
      </c>
      <c r="J191" s="70"/>
      <c r="K191" s="30">
        <f t="shared" si="16"/>
        <v>255520.54</v>
      </c>
      <c r="L191" s="71">
        <f t="shared" si="17"/>
        <v>0.99999998843970461</v>
      </c>
      <c r="M191" s="29">
        <f t="shared" si="18"/>
        <v>243857.78</v>
      </c>
      <c r="N191" s="71">
        <f t="shared" si="19"/>
        <v>1.0000000017118444</v>
      </c>
      <c r="O191" s="29">
        <f t="shared" si="20"/>
        <v>0</v>
      </c>
      <c r="P191" s="71" t="e">
        <f t="shared" si="21"/>
        <v>#DIV/0!</v>
      </c>
      <c r="Q191" s="29">
        <f t="shared" si="22"/>
        <v>11662.76</v>
      </c>
      <c r="R191" s="72">
        <f t="shared" si="23"/>
        <v>0.99999971093132756</v>
      </c>
    </row>
    <row r="192" spans="1:18" s="3" customFormat="1" ht="110.25" x14ac:dyDescent="0.25">
      <c r="A192" s="120" t="s">
        <v>236</v>
      </c>
      <c r="B192" s="102" t="s">
        <v>1154</v>
      </c>
      <c r="C192" s="102" t="s">
        <v>985</v>
      </c>
      <c r="D192" s="16"/>
      <c r="E192" s="74" t="s">
        <v>1151</v>
      </c>
      <c r="F192" s="30"/>
      <c r="G192" s="29"/>
      <c r="H192" s="29"/>
      <c r="I192" s="31"/>
      <c r="J192" s="70"/>
      <c r="K192" s="30"/>
      <c r="L192" s="71"/>
      <c r="M192" s="29"/>
      <c r="N192" s="71"/>
      <c r="O192" s="29"/>
      <c r="P192" s="71"/>
      <c r="Q192" s="29"/>
      <c r="R192" s="72"/>
    </row>
    <row r="193" spans="1:18" s="3" customFormat="1" ht="15.75" x14ac:dyDescent="0.25">
      <c r="A193" s="120" t="s">
        <v>237</v>
      </c>
      <c r="B193" s="102" t="s">
        <v>238</v>
      </c>
      <c r="C193" s="102"/>
      <c r="D193" s="16" t="s">
        <v>234</v>
      </c>
      <c r="E193" s="74"/>
      <c r="F193" s="30">
        <v>111757.90962960719</v>
      </c>
      <c r="G193" s="29">
        <v>105616.66334207845</v>
      </c>
      <c r="H193" s="29">
        <v>0</v>
      </c>
      <c r="I193" s="31">
        <v>6141.2462875287401</v>
      </c>
      <c r="J193" s="70"/>
      <c r="K193" s="30">
        <f t="shared" si="16"/>
        <v>111757.91</v>
      </c>
      <c r="L193" s="71">
        <f t="shared" si="17"/>
        <v>1.0000000033142424</v>
      </c>
      <c r="M193" s="29">
        <f t="shared" si="18"/>
        <v>105616.66</v>
      </c>
      <c r="N193" s="71">
        <f t="shared" si="19"/>
        <v>0.99999996835652316</v>
      </c>
      <c r="O193" s="29">
        <f t="shared" si="20"/>
        <v>0</v>
      </c>
      <c r="P193" s="71" t="e">
        <f t="shared" si="21"/>
        <v>#DIV/0!</v>
      </c>
      <c r="Q193" s="29">
        <f t="shared" si="22"/>
        <v>6141.25</v>
      </c>
      <c r="R193" s="72">
        <f t="shared" si="23"/>
        <v>1.0000006045143097</v>
      </c>
    </row>
    <row r="194" spans="1:18" s="3" customFormat="1" ht="15.75" x14ac:dyDescent="0.25">
      <c r="A194" s="120" t="s">
        <v>239</v>
      </c>
      <c r="B194" s="102" t="s">
        <v>240</v>
      </c>
      <c r="C194" s="102"/>
      <c r="D194" s="16" t="s">
        <v>234</v>
      </c>
      <c r="E194" s="74"/>
      <c r="F194" s="30">
        <v>316119.85979386198</v>
      </c>
      <c r="G194" s="29">
        <v>298748.65160101611</v>
      </c>
      <c r="H194" s="29">
        <v>0</v>
      </c>
      <c r="I194" s="31">
        <v>17371.208192845865</v>
      </c>
      <c r="J194" s="70"/>
      <c r="K194" s="30">
        <f t="shared" si="16"/>
        <v>316119.86000000004</v>
      </c>
      <c r="L194" s="71">
        <f t="shared" si="17"/>
        <v>1.0000000006520884</v>
      </c>
      <c r="M194" s="29">
        <f t="shared" si="18"/>
        <v>298748.65000000002</v>
      </c>
      <c r="N194" s="71">
        <f t="shared" si="19"/>
        <v>0.99999999464092615</v>
      </c>
      <c r="O194" s="29">
        <f t="shared" si="20"/>
        <v>0</v>
      </c>
      <c r="P194" s="71" t="e">
        <f t="shared" si="21"/>
        <v>#DIV/0!</v>
      </c>
      <c r="Q194" s="29">
        <f t="shared" si="22"/>
        <v>17371.21</v>
      </c>
      <c r="R194" s="72">
        <f t="shared" si="23"/>
        <v>1.0000001040315742</v>
      </c>
    </row>
    <row r="195" spans="1:18" s="3" customFormat="1" ht="15.75" x14ac:dyDescent="0.25">
      <c r="A195" s="120" t="s">
        <v>241</v>
      </c>
      <c r="B195" s="102" t="s">
        <v>242</v>
      </c>
      <c r="C195" s="102"/>
      <c r="D195" s="16" t="s">
        <v>234</v>
      </c>
      <c r="E195" s="74"/>
      <c r="F195" s="30">
        <v>482874.38518420828</v>
      </c>
      <c r="G195" s="29">
        <v>456339.79326866992</v>
      </c>
      <c r="H195" s="29">
        <v>0</v>
      </c>
      <c r="I195" s="31">
        <v>26534.591915538364</v>
      </c>
      <c r="J195" s="70"/>
      <c r="K195" s="30">
        <f t="shared" si="16"/>
        <v>482874.38</v>
      </c>
      <c r="L195" s="71">
        <f t="shared" si="17"/>
        <v>0.99999998926385736</v>
      </c>
      <c r="M195" s="29">
        <f t="shared" si="18"/>
        <v>456339.79</v>
      </c>
      <c r="N195" s="71">
        <f t="shared" si="19"/>
        <v>0.99999999283720165</v>
      </c>
      <c r="O195" s="29">
        <f t="shared" si="20"/>
        <v>0</v>
      </c>
      <c r="P195" s="71" t="e">
        <f t="shared" si="21"/>
        <v>#DIV/0!</v>
      </c>
      <c r="Q195" s="29">
        <f t="shared" si="22"/>
        <v>26534.59</v>
      </c>
      <c r="R195" s="72">
        <f t="shared" si="23"/>
        <v>0.99999992780976732</v>
      </c>
    </row>
    <row r="196" spans="1:18" s="3" customFormat="1" ht="110.25" x14ac:dyDescent="0.25">
      <c r="A196" s="120" t="s">
        <v>243</v>
      </c>
      <c r="B196" s="102" t="s">
        <v>244</v>
      </c>
      <c r="C196" s="102" t="s">
        <v>986</v>
      </c>
      <c r="D196" s="16"/>
      <c r="E196" s="74" t="s">
        <v>1151</v>
      </c>
      <c r="F196" s="30"/>
      <c r="G196" s="29"/>
      <c r="H196" s="29"/>
      <c r="I196" s="31"/>
      <c r="J196" s="70"/>
      <c r="K196" s="30"/>
      <c r="L196" s="71"/>
      <c r="M196" s="29"/>
      <c r="N196" s="71"/>
      <c r="O196" s="29"/>
      <c r="P196" s="71"/>
      <c r="Q196" s="29"/>
      <c r="R196" s="72"/>
    </row>
    <row r="197" spans="1:18" s="3" customFormat="1" ht="15.75" x14ac:dyDescent="0.25">
      <c r="A197" s="120" t="s">
        <v>245</v>
      </c>
      <c r="B197" s="102" t="s">
        <v>238</v>
      </c>
      <c r="C197" s="102"/>
      <c r="D197" s="16" t="s">
        <v>234</v>
      </c>
      <c r="E197" s="74"/>
      <c r="F197" s="30">
        <v>261658.23124086173</v>
      </c>
      <c r="G197" s="29">
        <v>247279.76222211434</v>
      </c>
      <c r="H197" s="29">
        <v>0</v>
      </c>
      <c r="I197" s="31">
        <v>14378.469018747401</v>
      </c>
      <c r="J197" s="70"/>
      <c r="K197" s="30">
        <f t="shared" ref="K197:K259" si="24">SUM(M197,O197,Q197)</f>
        <v>261658.23</v>
      </c>
      <c r="L197" s="71">
        <f t="shared" ref="L197:L259" si="25">K197/F197</f>
        <v>0.99999999525770045</v>
      </c>
      <c r="M197" s="29">
        <f t="shared" ref="M197:M259" si="26">ROUND(G197-(G197*$M$6*$F$6),2)</f>
        <v>247279.76</v>
      </c>
      <c r="N197" s="71">
        <f t="shared" ref="N197:N259" si="27">M197/G197</f>
        <v>0.99999999101376391</v>
      </c>
      <c r="O197" s="29">
        <f t="shared" ref="O197:O259" si="28">ROUND(H197-(H197*$O$6*$F$6),2)</f>
        <v>0</v>
      </c>
      <c r="P197" s="71" t="e">
        <f t="shared" ref="P197:P259" si="29">O197/H197</f>
        <v>#DIV/0!</v>
      </c>
      <c r="Q197" s="29">
        <f t="shared" ref="Q197:Q259" si="30">ROUND((I197-(I197*$Q$6*$F$6)),2)</f>
        <v>14378.47</v>
      </c>
      <c r="R197" s="72">
        <f t="shared" ref="R197:R259" si="31">Q197/I197</f>
        <v>1.0000000682445813</v>
      </c>
    </row>
    <row r="198" spans="1:18" s="3" customFormat="1" ht="15.75" x14ac:dyDescent="0.25">
      <c r="A198" s="120" t="s">
        <v>246</v>
      </c>
      <c r="B198" s="102" t="s">
        <v>240</v>
      </c>
      <c r="C198" s="102"/>
      <c r="D198" s="16" t="s">
        <v>234</v>
      </c>
      <c r="E198" s="74"/>
      <c r="F198" s="30">
        <v>399289.16114760615</v>
      </c>
      <c r="G198" s="29">
        <v>377347.68884667312</v>
      </c>
      <c r="H198" s="29">
        <v>0</v>
      </c>
      <c r="I198" s="31">
        <v>21941.472300933012</v>
      </c>
      <c r="J198" s="70"/>
      <c r="K198" s="30">
        <f t="shared" si="24"/>
        <v>399289.16000000003</v>
      </c>
      <c r="L198" s="71">
        <f t="shared" si="25"/>
        <v>0.99999999712587706</v>
      </c>
      <c r="M198" s="29">
        <f t="shared" si="26"/>
        <v>377347.69</v>
      </c>
      <c r="N198" s="71">
        <f t="shared" si="27"/>
        <v>1.0000000030564038</v>
      </c>
      <c r="O198" s="29">
        <f t="shared" si="28"/>
        <v>0</v>
      </c>
      <c r="P198" s="71" t="e">
        <f t="shared" si="29"/>
        <v>#DIV/0!</v>
      </c>
      <c r="Q198" s="29">
        <f t="shared" si="30"/>
        <v>21941.47</v>
      </c>
      <c r="R198" s="72">
        <f t="shared" si="31"/>
        <v>0.99999989513315335</v>
      </c>
    </row>
    <row r="199" spans="1:18" s="3" customFormat="1" ht="15.75" x14ac:dyDescent="0.25">
      <c r="A199" s="120" t="s">
        <v>247</v>
      </c>
      <c r="B199" s="102" t="s">
        <v>242</v>
      </c>
      <c r="C199" s="102"/>
      <c r="D199" s="16" t="s">
        <v>234</v>
      </c>
      <c r="E199" s="74"/>
      <c r="F199" s="30">
        <v>596280.14487267588</v>
      </c>
      <c r="G199" s="29">
        <v>563513.75510963495</v>
      </c>
      <c r="H199" s="29">
        <v>0</v>
      </c>
      <c r="I199" s="31">
        <v>32766.389763040985</v>
      </c>
      <c r="J199" s="70"/>
      <c r="K199" s="30">
        <f t="shared" si="24"/>
        <v>596280.15</v>
      </c>
      <c r="L199" s="71">
        <f t="shared" si="25"/>
        <v>1.000000008598851</v>
      </c>
      <c r="M199" s="29">
        <f t="shared" si="26"/>
        <v>563513.76</v>
      </c>
      <c r="N199" s="71">
        <f t="shared" si="27"/>
        <v>1.000000008678342</v>
      </c>
      <c r="O199" s="29">
        <f t="shared" si="28"/>
        <v>0</v>
      </c>
      <c r="P199" s="71" t="e">
        <f t="shared" si="29"/>
        <v>#DIV/0!</v>
      </c>
      <c r="Q199" s="29">
        <f t="shared" si="30"/>
        <v>32766.39</v>
      </c>
      <c r="R199" s="72">
        <f t="shared" si="31"/>
        <v>1.0000000072317705</v>
      </c>
    </row>
    <row r="200" spans="1:18" s="3" customFormat="1" ht="110.25" x14ac:dyDescent="0.25">
      <c r="A200" s="120" t="s">
        <v>248</v>
      </c>
      <c r="B200" s="102" t="s">
        <v>249</v>
      </c>
      <c r="C200" s="102" t="s">
        <v>985</v>
      </c>
      <c r="D200" s="16"/>
      <c r="E200" s="74" t="s">
        <v>1151</v>
      </c>
      <c r="F200" s="30"/>
      <c r="G200" s="29"/>
      <c r="H200" s="29"/>
      <c r="I200" s="31"/>
      <c r="J200" s="70"/>
      <c r="K200" s="30"/>
      <c r="L200" s="71"/>
      <c r="M200" s="29"/>
      <c r="N200" s="71"/>
      <c r="O200" s="29"/>
      <c r="P200" s="71"/>
      <c r="Q200" s="29"/>
      <c r="R200" s="72"/>
    </row>
    <row r="201" spans="1:18" s="3" customFormat="1" ht="15.75" x14ac:dyDescent="0.25">
      <c r="A201" s="120" t="s">
        <v>250</v>
      </c>
      <c r="B201" s="102" t="s">
        <v>238</v>
      </c>
      <c r="C201" s="102"/>
      <c r="D201" s="16" t="s">
        <v>234</v>
      </c>
      <c r="E201" s="74"/>
      <c r="F201" s="30">
        <v>142473.51741906657</v>
      </c>
      <c r="G201" s="29">
        <v>134644.4074901063</v>
      </c>
      <c r="H201" s="29">
        <v>0</v>
      </c>
      <c r="I201" s="31">
        <v>7829.1099289602862</v>
      </c>
      <c r="J201" s="70"/>
      <c r="K201" s="30">
        <f t="shared" si="24"/>
        <v>142473.51999999999</v>
      </c>
      <c r="L201" s="71">
        <f t="shared" si="25"/>
        <v>1.00000001811518</v>
      </c>
      <c r="M201" s="29">
        <f t="shared" si="26"/>
        <v>134644.41</v>
      </c>
      <c r="N201" s="71">
        <f t="shared" si="27"/>
        <v>1.0000000186409057</v>
      </c>
      <c r="O201" s="29">
        <f t="shared" si="28"/>
        <v>0</v>
      </c>
      <c r="P201" s="71" t="e">
        <f t="shared" si="29"/>
        <v>#DIV/0!</v>
      </c>
      <c r="Q201" s="29">
        <f t="shared" si="30"/>
        <v>7829.11</v>
      </c>
      <c r="R201" s="72">
        <f t="shared" si="31"/>
        <v>1.0000000090737917</v>
      </c>
    </row>
    <row r="202" spans="1:18" s="3" customFormat="1" ht="15.75" x14ac:dyDescent="0.25">
      <c r="A202" s="120" t="s">
        <v>251</v>
      </c>
      <c r="B202" s="102" t="s">
        <v>240</v>
      </c>
      <c r="C202" s="102"/>
      <c r="D202" s="16" t="s">
        <v>234</v>
      </c>
      <c r="E202" s="74"/>
      <c r="F202" s="30">
        <v>273949.55523383839</v>
      </c>
      <c r="G202" s="29">
        <v>258895.66155753564</v>
      </c>
      <c r="H202" s="29">
        <v>0</v>
      </c>
      <c r="I202" s="31">
        <v>15053.893676302767</v>
      </c>
      <c r="J202" s="70"/>
      <c r="K202" s="30">
        <f t="shared" si="24"/>
        <v>273949.55</v>
      </c>
      <c r="L202" s="71">
        <f t="shared" si="25"/>
        <v>0.99999998089488262</v>
      </c>
      <c r="M202" s="29">
        <f t="shared" si="26"/>
        <v>258895.66</v>
      </c>
      <c r="N202" s="71">
        <f t="shared" si="27"/>
        <v>0.99999999398392536</v>
      </c>
      <c r="O202" s="29">
        <f t="shared" si="28"/>
        <v>0</v>
      </c>
      <c r="P202" s="71" t="e">
        <f t="shared" si="29"/>
        <v>#DIV/0!</v>
      </c>
      <c r="Q202" s="29">
        <f t="shared" si="30"/>
        <v>15053.89</v>
      </c>
      <c r="R202" s="72">
        <f t="shared" si="31"/>
        <v>0.99999975579057176</v>
      </c>
    </row>
    <row r="203" spans="1:18" s="3" customFormat="1" ht="15.75" x14ac:dyDescent="0.25">
      <c r="A203" s="120" t="s">
        <v>252</v>
      </c>
      <c r="B203" s="102" t="s">
        <v>242</v>
      </c>
      <c r="C203" s="102"/>
      <c r="D203" s="16" t="s">
        <v>234</v>
      </c>
      <c r="E203" s="74"/>
      <c r="F203" s="30">
        <v>409390.41948595352</v>
      </c>
      <c r="G203" s="29">
        <v>386893.86955807364</v>
      </c>
      <c r="H203" s="29">
        <v>0</v>
      </c>
      <c r="I203" s="31">
        <v>22496.549927879882</v>
      </c>
      <c r="J203" s="70"/>
      <c r="K203" s="30">
        <f t="shared" si="24"/>
        <v>409390.42</v>
      </c>
      <c r="L203" s="71">
        <f t="shared" si="25"/>
        <v>1.0000000012556387</v>
      </c>
      <c r="M203" s="29">
        <f t="shared" si="26"/>
        <v>386893.87</v>
      </c>
      <c r="N203" s="71">
        <f t="shared" si="27"/>
        <v>1.0000000011422419</v>
      </c>
      <c r="O203" s="29">
        <f t="shared" si="28"/>
        <v>0</v>
      </c>
      <c r="P203" s="71" t="e">
        <f t="shared" si="29"/>
        <v>#DIV/0!</v>
      </c>
      <c r="Q203" s="29">
        <f t="shared" si="30"/>
        <v>22496.55</v>
      </c>
      <c r="R203" s="72">
        <f t="shared" si="31"/>
        <v>1.00000000320583</v>
      </c>
    </row>
    <row r="204" spans="1:18" s="3" customFormat="1" ht="47.25" x14ac:dyDescent="0.25">
      <c r="A204" s="120" t="s">
        <v>907</v>
      </c>
      <c r="B204" s="101" t="s">
        <v>908</v>
      </c>
      <c r="C204" s="102" t="s">
        <v>910</v>
      </c>
      <c r="D204" s="75" t="s">
        <v>911</v>
      </c>
      <c r="E204" s="74" t="s">
        <v>914</v>
      </c>
      <c r="F204" s="30">
        <v>7909.9612174399999</v>
      </c>
      <c r="G204" s="29">
        <v>7548.9256432000002</v>
      </c>
      <c r="H204" s="29">
        <v>0</v>
      </c>
      <c r="I204" s="31">
        <v>361.03557424000002</v>
      </c>
      <c r="J204" s="70"/>
      <c r="K204" s="30">
        <f t="shared" si="24"/>
        <v>7909.97</v>
      </c>
      <c r="L204" s="71">
        <f t="shared" si="25"/>
        <v>1.0000011103164426</v>
      </c>
      <c r="M204" s="29">
        <f t="shared" si="26"/>
        <v>7548.93</v>
      </c>
      <c r="N204" s="71">
        <f t="shared" si="27"/>
        <v>1.0000005771417293</v>
      </c>
      <c r="O204" s="29">
        <f t="shared" si="28"/>
        <v>0</v>
      </c>
      <c r="P204" s="71" t="e">
        <f t="shared" si="29"/>
        <v>#DIV/0!</v>
      </c>
      <c r="Q204" s="29">
        <f t="shared" si="30"/>
        <v>361.04</v>
      </c>
      <c r="R204" s="72">
        <f t="shared" si="31"/>
        <v>1.0000122585149935</v>
      </c>
    </row>
    <row r="205" spans="1:18" s="3" customFormat="1" ht="31.5" x14ac:dyDescent="0.25">
      <c r="A205" s="120" t="s">
        <v>1155</v>
      </c>
      <c r="B205" s="101" t="s">
        <v>1156</v>
      </c>
      <c r="C205" s="101" t="s">
        <v>1157</v>
      </c>
      <c r="D205" s="75"/>
      <c r="E205" s="74" t="s">
        <v>1158</v>
      </c>
      <c r="F205" s="30">
        <v>6217.9564090756357</v>
      </c>
      <c r="G205" s="29">
        <v>0</v>
      </c>
      <c r="H205" s="29">
        <v>0</v>
      </c>
      <c r="I205" s="31">
        <v>6217.9564090756357</v>
      </c>
      <c r="J205" s="70"/>
      <c r="K205" s="30">
        <f t="shared" si="24"/>
        <v>6217.96</v>
      </c>
      <c r="L205" s="71">
        <f t="shared" si="25"/>
        <v>1.000000577508771</v>
      </c>
      <c r="M205" s="29">
        <f t="shared" si="26"/>
        <v>0</v>
      </c>
      <c r="N205" s="71" t="e">
        <f t="shared" si="27"/>
        <v>#DIV/0!</v>
      </c>
      <c r="O205" s="29">
        <f t="shared" si="28"/>
        <v>0</v>
      </c>
      <c r="P205" s="71" t="e">
        <f t="shared" si="29"/>
        <v>#DIV/0!</v>
      </c>
      <c r="Q205" s="29">
        <f t="shared" si="30"/>
        <v>6217.96</v>
      </c>
      <c r="R205" s="72">
        <f t="shared" si="31"/>
        <v>1.000000577508771</v>
      </c>
    </row>
    <row r="206" spans="1:18" s="3" customFormat="1" ht="15.75" x14ac:dyDescent="0.25">
      <c r="A206" s="164" t="s">
        <v>1159</v>
      </c>
      <c r="B206" s="164"/>
      <c r="C206" s="92"/>
      <c r="D206" s="96"/>
      <c r="E206" s="110"/>
      <c r="F206" s="30"/>
      <c r="G206" s="29"/>
      <c r="H206" s="29"/>
      <c r="I206" s="31"/>
      <c r="J206" s="70"/>
      <c r="K206" s="30"/>
      <c r="L206" s="71"/>
      <c r="M206" s="29"/>
      <c r="N206" s="71"/>
      <c r="O206" s="29"/>
      <c r="P206" s="71"/>
      <c r="Q206" s="29"/>
      <c r="R206" s="72"/>
    </row>
    <row r="207" spans="1:18" s="3" customFormat="1" ht="18.75" x14ac:dyDescent="0.25">
      <c r="A207" s="165" t="s">
        <v>253</v>
      </c>
      <c r="B207" s="165"/>
      <c r="C207" s="165"/>
      <c r="D207" s="97"/>
      <c r="E207" s="117"/>
      <c r="F207" s="30"/>
      <c r="G207" s="29"/>
      <c r="H207" s="29"/>
      <c r="I207" s="31"/>
      <c r="J207" s="70"/>
      <c r="K207" s="30"/>
      <c r="L207" s="71"/>
      <c r="M207" s="29"/>
      <c r="N207" s="71"/>
      <c r="O207" s="29"/>
      <c r="P207" s="71"/>
      <c r="Q207" s="29"/>
      <c r="R207" s="72"/>
    </row>
    <row r="208" spans="1:18" s="3" customFormat="1" ht="18.75" x14ac:dyDescent="0.25">
      <c r="A208" s="163" t="s">
        <v>254</v>
      </c>
      <c r="B208" s="163"/>
      <c r="C208" s="163"/>
      <c r="D208" s="98"/>
      <c r="E208" s="117"/>
      <c r="F208" s="30"/>
      <c r="G208" s="29"/>
      <c r="H208" s="29"/>
      <c r="I208" s="31"/>
      <c r="J208" s="70"/>
      <c r="K208" s="30"/>
      <c r="L208" s="71"/>
      <c r="M208" s="29"/>
      <c r="N208" s="71"/>
      <c r="O208" s="29"/>
      <c r="P208" s="71"/>
      <c r="Q208" s="29"/>
      <c r="R208" s="72"/>
    </row>
    <row r="209" spans="1:18" s="3" customFormat="1" ht="116.25" x14ac:dyDescent="0.25">
      <c r="A209" s="106" t="s">
        <v>255</v>
      </c>
      <c r="B209" s="91" t="s">
        <v>1160</v>
      </c>
      <c r="C209" s="102" t="s">
        <v>1322</v>
      </c>
      <c r="D209" s="16" t="s">
        <v>256</v>
      </c>
      <c r="E209" s="74" t="s">
        <v>1262</v>
      </c>
      <c r="F209" s="30">
        <v>3063439.6224916005</v>
      </c>
      <c r="G209" s="29">
        <v>2049418.2788068003</v>
      </c>
      <c r="H209" s="29">
        <v>588003.67979760014</v>
      </c>
      <c r="I209" s="31">
        <v>426017.66388720006</v>
      </c>
      <c r="J209" s="70"/>
      <c r="K209" s="30">
        <f t="shared" si="24"/>
        <v>3063439.62</v>
      </c>
      <c r="L209" s="71">
        <f t="shared" si="25"/>
        <v>0.99999999918666571</v>
      </c>
      <c r="M209" s="29">
        <f t="shared" si="26"/>
        <v>2049418.28</v>
      </c>
      <c r="N209" s="71">
        <f t="shared" si="27"/>
        <v>1.0000000005822138</v>
      </c>
      <c r="O209" s="29">
        <f t="shared" si="28"/>
        <v>588003.68000000005</v>
      </c>
      <c r="P209" s="71">
        <f t="shared" si="29"/>
        <v>1.0000000003442153</v>
      </c>
      <c r="Q209" s="29">
        <f t="shared" si="30"/>
        <v>426017.66</v>
      </c>
      <c r="R209" s="72">
        <f t="shared" si="31"/>
        <v>0.99999999087549551</v>
      </c>
    </row>
    <row r="210" spans="1:18" s="3" customFormat="1" ht="100.5" x14ac:dyDescent="0.25">
      <c r="A210" s="106" t="s">
        <v>257</v>
      </c>
      <c r="B210" s="91" t="s">
        <v>1161</v>
      </c>
      <c r="C210" s="102" t="s">
        <v>1323</v>
      </c>
      <c r="D210" s="16" t="s">
        <v>256</v>
      </c>
      <c r="E210" s="74" t="s">
        <v>1263</v>
      </c>
      <c r="F210" s="30">
        <v>3455781.9019636004</v>
      </c>
      <c r="G210" s="29">
        <v>2198382.3443164001</v>
      </c>
      <c r="H210" s="29">
        <v>768823.08430400013</v>
      </c>
      <c r="I210" s="31">
        <v>488576.47334320005</v>
      </c>
      <c r="J210" s="70"/>
      <c r="K210" s="30">
        <f t="shared" si="24"/>
        <v>3455781.8899999997</v>
      </c>
      <c r="L210" s="71">
        <f t="shared" si="25"/>
        <v>0.99999999653809146</v>
      </c>
      <c r="M210" s="29">
        <f t="shared" si="26"/>
        <v>2198382.34</v>
      </c>
      <c r="N210" s="71">
        <f t="shared" si="27"/>
        <v>0.99999999803655615</v>
      </c>
      <c r="O210" s="29">
        <f t="shared" si="28"/>
        <v>768823.08</v>
      </c>
      <c r="P210" s="71">
        <f t="shared" si="29"/>
        <v>0.99999999440183285</v>
      </c>
      <c r="Q210" s="29">
        <f t="shared" si="30"/>
        <v>488576.47</v>
      </c>
      <c r="R210" s="72">
        <f t="shared" si="31"/>
        <v>0.99999999315726351</v>
      </c>
    </row>
    <row r="211" spans="1:18" s="3" customFormat="1" ht="110.25" x14ac:dyDescent="0.25">
      <c r="A211" s="106" t="s">
        <v>258</v>
      </c>
      <c r="B211" s="91" t="s">
        <v>259</v>
      </c>
      <c r="C211" s="102" t="s">
        <v>1324</v>
      </c>
      <c r="D211" s="16" t="s">
        <v>260</v>
      </c>
      <c r="E211" s="102" t="s">
        <v>917</v>
      </c>
      <c r="F211" s="30">
        <v>782190.21471360011</v>
      </c>
      <c r="G211" s="29">
        <v>354988.63078800001</v>
      </c>
      <c r="H211" s="29">
        <v>346577.64096560009</v>
      </c>
      <c r="I211" s="31">
        <v>80623.942960000015</v>
      </c>
      <c r="J211" s="70"/>
      <c r="K211" s="30">
        <f t="shared" si="24"/>
        <v>782190.21</v>
      </c>
      <c r="L211" s="71">
        <f t="shared" si="25"/>
        <v>0.99999999397384409</v>
      </c>
      <c r="M211" s="29">
        <f t="shared" si="26"/>
        <v>354988.63</v>
      </c>
      <c r="N211" s="71">
        <f t="shared" si="27"/>
        <v>0.99999999778021054</v>
      </c>
      <c r="O211" s="29">
        <f t="shared" si="28"/>
        <v>346577.64</v>
      </c>
      <c r="P211" s="71">
        <f t="shared" si="29"/>
        <v>0.99999999721389965</v>
      </c>
      <c r="Q211" s="29">
        <f t="shared" si="30"/>
        <v>80623.94</v>
      </c>
      <c r="R211" s="72">
        <f t="shared" si="31"/>
        <v>0.99999996328634022</v>
      </c>
    </row>
    <row r="212" spans="1:18" s="3" customFormat="1" ht="116.25" x14ac:dyDescent="0.25">
      <c r="A212" s="106" t="s">
        <v>261</v>
      </c>
      <c r="B212" s="102" t="s">
        <v>864</v>
      </c>
      <c r="C212" s="102" t="s">
        <v>1325</v>
      </c>
      <c r="D212" s="16" t="s">
        <v>260</v>
      </c>
      <c r="E212" s="74" t="s">
        <v>823</v>
      </c>
      <c r="F212" s="30">
        <v>1254028.2881368001</v>
      </c>
      <c r="G212" s="29">
        <v>655983.66024400003</v>
      </c>
      <c r="H212" s="29">
        <v>513101.74520000006</v>
      </c>
      <c r="I212" s="31">
        <v>84942.882692800005</v>
      </c>
      <c r="J212" s="70"/>
      <c r="K212" s="30">
        <f t="shared" si="24"/>
        <v>1254028.29</v>
      </c>
      <c r="L212" s="71">
        <f t="shared" si="25"/>
        <v>1.0000000014857719</v>
      </c>
      <c r="M212" s="29">
        <f t="shared" si="26"/>
        <v>655983.66</v>
      </c>
      <c r="N212" s="71">
        <f t="shared" si="27"/>
        <v>0.99999999962803954</v>
      </c>
      <c r="O212" s="29">
        <f t="shared" si="28"/>
        <v>513101.75</v>
      </c>
      <c r="P212" s="71">
        <f t="shared" si="29"/>
        <v>1.0000000093548695</v>
      </c>
      <c r="Q212" s="29">
        <f t="shared" si="30"/>
        <v>84942.88</v>
      </c>
      <c r="R212" s="72">
        <f t="shared" si="31"/>
        <v>0.99999996829869775</v>
      </c>
    </row>
    <row r="213" spans="1:18" s="3" customFormat="1" ht="78.75" x14ac:dyDescent="0.25">
      <c r="A213" s="106" t="s">
        <v>262</v>
      </c>
      <c r="B213" s="102" t="s">
        <v>263</v>
      </c>
      <c r="C213" s="102" t="s">
        <v>987</v>
      </c>
      <c r="D213" s="16" t="s">
        <v>260</v>
      </c>
      <c r="E213" s="74" t="s">
        <v>1162</v>
      </c>
      <c r="F213" s="30">
        <v>2111048.5343024</v>
      </c>
      <c r="G213" s="29">
        <v>1511825.6946584</v>
      </c>
      <c r="H213" s="29">
        <v>510453.09993920004</v>
      </c>
      <c r="I213" s="31">
        <v>88769.739704800013</v>
      </c>
      <c r="J213" s="70"/>
      <c r="K213" s="30">
        <f t="shared" si="24"/>
        <v>2111048.5300000003</v>
      </c>
      <c r="L213" s="71">
        <f t="shared" si="25"/>
        <v>0.99999999796196082</v>
      </c>
      <c r="M213" s="29">
        <f t="shared" si="26"/>
        <v>1511825.69</v>
      </c>
      <c r="N213" s="71">
        <f t="shared" si="27"/>
        <v>0.99999999691869235</v>
      </c>
      <c r="O213" s="29">
        <f t="shared" si="28"/>
        <v>510453.1</v>
      </c>
      <c r="P213" s="71">
        <f t="shared" si="29"/>
        <v>1.0000000001191098</v>
      </c>
      <c r="Q213" s="29">
        <f t="shared" si="30"/>
        <v>88769.74</v>
      </c>
      <c r="R213" s="72">
        <f t="shared" si="31"/>
        <v>1.0000000033254575</v>
      </c>
    </row>
    <row r="214" spans="1:18" s="3" customFormat="1" ht="110.25" x14ac:dyDescent="0.25">
      <c r="A214" s="106" t="s">
        <v>1163</v>
      </c>
      <c r="B214" s="102" t="s">
        <v>1326</v>
      </c>
      <c r="C214" s="102" t="s">
        <v>1164</v>
      </c>
      <c r="D214" s="75" t="s">
        <v>620</v>
      </c>
      <c r="E214" s="74" t="s">
        <v>1165</v>
      </c>
      <c r="F214" s="30">
        <v>347.125472</v>
      </c>
      <c r="G214" s="29">
        <v>192.94515999999999</v>
      </c>
      <c r="H214" s="29">
        <v>144.95250000000001</v>
      </c>
      <c r="I214" s="31">
        <v>9.2278120000000019</v>
      </c>
      <c r="J214" s="70"/>
      <c r="K214" s="30">
        <f t="shared" si="24"/>
        <v>347.13</v>
      </c>
      <c r="L214" s="71">
        <f t="shared" si="25"/>
        <v>1.0000130442746651</v>
      </c>
      <c r="M214" s="29">
        <f t="shared" si="26"/>
        <v>192.95</v>
      </c>
      <c r="N214" s="71">
        <f t="shared" si="27"/>
        <v>1.0000250848479433</v>
      </c>
      <c r="O214" s="29">
        <f t="shared" si="28"/>
        <v>144.94999999999999</v>
      </c>
      <c r="P214" s="71">
        <f t="shared" si="29"/>
        <v>0.99998275297080064</v>
      </c>
      <c r="Q214" s="29">
        <f t="shared" si="30"/>
        <v>9.23</v>
      </c>
      <c r="R214" s="72">
        <f t="shared" si="31"/>
        <v>1.0002371092952478</v>
      </c>
    </row>
    <row r="215" spans="1:18" s="3" customFormat="1" ht="15.75" x14ac:dyDescent="0.25">
      <c r="A215" s="106" t="s">
        <v>1166</v>
      </c>
      <c r="B215" s="102" t="s">
        <v>1167</v>
      </c>
      <c r="C215" s="102" t="s">
        <v>1168</v>
      </c>
      <c r="D215" s="75" t="s">
        <v>1169</v>
      </c>
      <c r="E215" s="74" t="s">
        <v>1170</v>
      </c>
      <c r="F215" s="30">
        <v>379.50363999999996</v>
      </c>
      <c r="G215" s="29">
        <v>115.46643999999992</v>
      </c>
      <c r="H215" s="29">
        <v>264.03720000000004</v>
      </c>
      <c r="I215" s="31">
        <v>0</v>
      </c>
      <c r="J215" s="70"/>
      <c r="K215" s="30">
        <f t="shared" si="24"/>
        <v>379.51</v>
      </c>
      <c r="L215" s="71">
        <f t="shared" si="25"/>
        <v>1.0000167587325381</v>
      </c>
      <c r="M215" s="29">
        <f t="shared" si="26"/>
        <v>115.47</v>
      </c>
      <c r="N215" s="71">
        <f t="shared" si="27"/>
        <v>1.0000308314693003</v>
      </c>
      <c r="O215" s="29">
        <f t="shared" si="28"/>
        <v>264.04000000000002</v>
      </c>
      <c r="P215" s="71">
        <f t="shared" si="29"/>
        <v>1.0000106045663262</v>
      </c>
      <c r="Q215" s="29">
        <f t="shared" si="30"/>
        <v>0</v>
      </c>
      <c r="R215" s="72" t="e">
        <f t="shared" si="31"/>
        <v>#DIV/0!</v>
      </c>
    </row>
    <row r="216" spans="1:18" s="3" customFormat="1" ht="110.25" x14ac:dyDescent="0.25">
      <c r="A216" s="106" t="s">
        <v>264</v>
      </c>
      <c r="B216" s="102" t="s">
        <v>1327</v>
      </c>
      <c r="C216" s="102" t="s">
        <v>1359</v>
      </c>
      <c r="D216" s="16"/>
      <c r="E216" s="74" t="s">
        <v>824</v>
      </c>
      <c r="F216" s="30"/>
      <c r="G216" s="29"/>
      <c r="H216" s="29"/>
      <c r="I216" s="31"/>
      <c r="J216" s="70"/>
      <c r="K216" s="30"/>
      <c r="L216" s="71"/>
      <c r="M216" s="29"/>
      <c r="N216" s="71"/>
      <c r="O216" s="29"/>
      <c r="P216" s="71"/>
      <c r="Q216" s="29"/>
      <c r="R216" s="72"/>
    </row>
    <row r="217" spans="1:18" s="3" customFormat="1" ht="15.75" x14ac:dyDescent="0.25">
      <c r="A217" s="106" t="s">
        <v>266</v>
      </c>
      <c r="B217" s="102" t="s">
        <v>865</v>
      </c>
      <c r="C217" s="102"/>
      <c r="D217" s="16" t="s">
        <v>265</v>
      </c>
      <c r="E217" s="16"/>
      <c r="F217" s="30">
        <v>11429.207133605758</v>
      </c>
      <c r="G217" s="29">
        <v>8977.6084809599979</v>
      </c>
      <c r="H217" s="29">
        <v>2202.5676000000003</v>
      </c>
      <c r="I217" s="31">
        <v>249.03105264575998</v>
      </c>
      <c r="J217" s="70"/>
      <c r="K217" s="30">
        <f t="shared" si="24"/>
        <v>11429.210000000001</v>
      </c>
      <c r="L217" s="71">
        <f t="shared" si="25"/>
        <v>1.0000002507955459</v>
      </c>
      <c r="M217" s="29">
        <f t="shared" si="26"/>
        <v>8977.61</v>
      </c>
      <c r="N217" s="71">
        <f t="shared" si="27"/>
        <v>1.000000169203191</v>
      </c>
      <c r="O217" s="29">
        <f t="shared" si="28"/>
        <v>2202.5700000000002</v>
      </c>
      <c r="P217" s="71">
        <f t="shared" si="29"/>
        <v>1.000001089637385</v>
      </c>
      <c r="Q217" s="29">
        <f t="shared" si="30"/>
        <v>249.03</v>
      </c>
      <c r="R217" s="72">
        <f t="shared" si="31"/>
        <v>0.99999577303413045</v>
      </c>
    </row>
    <row r="218" spans="1:18" s="3" customFormat="1" ht="15.75" x14ac:dyDescent="0.25">
      <c r="A218" s="106" t="s">
        <v>267</v>
      </c>
      <c r="B218" s="102" t="s">
        <v>866</v>
      </c>
      <c r="C218" s="102"/>
      <c r="D218" s="16" t="s">
        <v>265</v>
      </c>
      <c r="E218" s="16"/>
      <c r="F218" s="30">
        <v>13020.585819556798</v>
      </c>
      <c r="G218" s="29">
        <v>10324.249753103997</v>
      </c>
      <c r="H218" s="29">
        <v>2202.5676000000003</v>
      </c>
      <c r="I218" s="31">
        <v>493.7684664528</v>
      </c>
      <c r="J218" s="70"/>
      <c r="K218" s="30">
        <f t="shared" si="24"/>
        <v>13020.59</v>
      </c>
      <c r="L218" s="71">
        <f t="shared" si="25"/>
        <v>1.0000003210641411</v>
      </c>
      <c r="M218" s="29">
        <f t="shared" si="26"/>
        <v>10324.25</v>
      </c>
      <c r="N218" s="71">
        <f t="shared" si="27"/>
        <v>1.0000000239141835</v>
      </c>
      <c r="O218" s="29">
        <f t="shared" si="28"/>
        <v>2202.5700000000002</v>
      </c>
      <c r="P218" s="71">
        <f t="shared" si="29"/>
        <v>1.000001089637385</v>
      </c>
      <c r="Q218" s="29">
        <f t="shared" si="30"/>
        <v>493.77</v>
      </c>
      <c r="R218" s="72">
        <f t="shared" si="31"/>
        <v>1.0000031058022214</v>
      </c>
    </row>
    <row r="219" spans="1:18" s="3" customFormat="1" ht="110.25" x14ac:dyDescent="0.25">
      <c r="A219" s="106" t="s">
        <v>268</v>
      </c>
      <c r="B219" s="102" t="s">
        <v>867</v>
      </c>
      <c r="C219" s="102" t="s">
        <v>1360</v>
      </c>
      <c r="D219" s="16"/>
      <c r="E219" s="74" t="s">
        <v>825</v>
      </c>
      <c r="F219" s="30"/>
      <c r="G219" s="29"/>
      <c r="H219" s="29"/>
      <c r="I219" s="31"/>
      <c r="J219" s="70"/>
      <c r="K219" s="30"/>
      <c r="L219" s="71"/>
      <c r="M219" s="29"/>
      <c r="N219" s="71"/>
      <c r="O219" s="29"/>
      <c r="P219" s="71"/>
      <c r="Q219" s="29"/>
      <c r="R219" s="72"/>
    </row>
    <row r="220" spans="1:18" s="3" customFormat="1" ht="15.75" x14ac:dyDescent="0.25">
      <c r="A220" s="106" t="s">
        <v>269</v>
      </c>
      <c r="B220" s="102" t="s">
        <v>270</v>
      </c>
      <c r="C220" s="102"/>
      <c r="D220" s="16" t="s">
        <v>265</v>
      </c>
      <c r="E220" s="16"/>
      <c r="F220" s="30">
        <v>2946.6117067211517</v>
      </c>
      <c r="G220" s="29">
        <v>1795.5216961919994</v>
      </c>
      <c r="H220" s="29">
        <v>1101.2838000000002</v>
      </c>
      <c r="I220" s="31">
        <v>49.806210529151997</v>
      </c>
      <c r="J220" s="70"/>
      <c r="K220" s="30">
        <f t="shared" si="24"/>
        <v>2946.61</v>
      </c>
      <c r="L220" s="71">
        <f t="shared" si="25"/>
        <v>0.999999420785186</v>
      </c>
      <c r="M220" s="29">
        <f t="shared" si="26"/>
        <v>1795.52</v>
      </c>
      <c r="N220" s="71">
        <f t="shared" si="27"/>
        <v>0.99999905532080013</v>
      </c>
      <c r="O220" s="29">
        <f t="shared" si="28"/>
        <v>1101.28</v>
      </c>
      <c r="P220" s="71">
        <f t="shared" si="29"/>
        <v>0.99999654948161398</v>
      </c>
      <c r="Q220" s="29">
        <f t="shared" si="30"/>
        <v>49.81</v>
      </c>
      <c r="R220" s="72">
        <f t="shared" si="31"/>
        <v>1.0000760843036991</v>
      </c>
    </row>
    <row r="221" spans="1:18" s="3" customFormat="1" ht="15.75" x14ac:dyDescent="0.25">
      <c r="A221" s="106" t="s">
        <v>271</v>
      </c>
      <c r="B221" s="102" t="s">
        <v>272</v>
      </c>
      <c r="C221" s="102"/>
      <c r="D221" s="16" t="s">
        <v>265</v>
      </c>
      <c r="E221" s="16"/>
      <c r="F221" s="30">
        <v>3264.8874439113597</v>
      </c>
      <c r="G221" s="29">
        <v>2064.8499506207995</v>
      </c>
      <c r="H221" s="29">
        <v>1101.2838000000002</v>
      </c>
      <c r="I221" s="31">
        <v>98.75369329055998</v>
      </c>
      <c r="J221" s="70"/>
      <c r="K221" s="30">
        <f t="shared" si="24"/>
        <v>3264.88</v>
      </c>
      <c r="L221" s="71">
        <f t="shared" si="25"/>
        <v>0.99999772000980514</v>
      </c>
      <c r="M221" s="29">
        <f t="shared" si="26"/>
        <v>2064.85</v>
      </c>
      <c r="N221" s="71">
        <f t="shared" si="27"/>
        <v>1.0000000239141833</v>
      </c>
      <c r="O221" s="29">
        <f t="shared" si="28"/>
        <v>1101.28</v>
      </c>
      <c r="P221" s="71">
        <f t="shared" si="29"/>
        <v>0.99999654948161398</v>
      </c>
      <c r="Q221" s="29">
        <f t="shared" si="30"/>
        <v>98.75</v>
      </c>
      <c r="R221" s="72">
        <f t="shared" si="31"/>
        <v>0.99996260098800449</v>
      </c>
    </row>
    <row r="222" spans="1:18" s="3" customFormat="1" ht="110.25" x14ac:dyDescent="0.25">
      <c r="A222" s="106" t="s">
        <v>273</v>
      </c>
      <c r="B222" s="102" t="s">
        <v>1328</v>
      </c>
      <c r="C222" s="102" t="s">
        <v>1361</v>
      </c>
      <c r="D222" s="16"/>
      <c r="E222" s="128"/>
      <c r="F222" s="30"/>
      <c r="G222" s="29"/>
      <c r="H222" s="29"/>
      <c r="I222" s="31"/>
      <c r="J222" s="70"/>
      <c r="K222" s="30"/>
      <c r="L222" s="71"/>
      <c r="M222" s="29"/>
      <c r="N222" s="71"/>
      <c r="O222" s="29"/>
      <c r="P222" s="71"/>
      <c r="Q222" s="29"/>
      <c r="R222" s="72"/>
    </row>
    <row r="223" spans="1:18" s="3" customFormat="1" ht="31.5" x14ac:dyDescent="0.25">
      <c r="A223" s="106" t="s">
        <v>274</v>
      </c>
      <c r="B223" s="102" t="s">
        <v>1329</v>
      </c>
      <c r="C223" s="102"/>
      <c r="D223" s="16" t="s">
        <v>265</v>
      </c>
      <c r="E223" s="129"/>
      <c r="F223" s="30">
        <v>8456.3280193809587</v>
      </c>
      <c r="G223" s="29">
        <v>7605.5812101599986</v>
      </c>
      <c r="H223" s="29">
        <v>639.77460000000008</v>
      </c>
      <c r="I223" s="31">
        <v>210.97220922096002</v>
      </c>
      <c r="J223" s="70"/>
      <c r="K223" s="30">
        <f t="shared" si="24"/>
        <v>8456.32</v>
      </c>
      <c r="L223" s="71">
        <f t="shared" si="25"/>
        <v>0.99999905167101599</v>
      </c>
      <c r="M223" s="29">
        <f t="shared" si="26"/>
        <v>7605.58</v>
      </c>
      <c r="N223" s="71">
        <f t="shared" si="27"/>
        <v>0.99999984088527027</v>
      </c>
      <c r="O223" s="29">
        <f t="shared" si="28"/>
        <v>639.77</v>
      </c>
      <c r="P223" s="71">
        <f t="shared" si="29"/>
        <v>0.99999280996776041</v>
      </c>
      <c r="Q223" s="29">
        <f t="shared" si="30"/>
        <v>210.97</v>
      </c>
      <c r="R223" s="72">
        <f t="shared" si="31"/>
        <v>0.99998952837926769</v>
      </c>
    </row>
    <row r="224" spans="1:18" s="3" customFormat="1" ht="31.5" x14ac:dyDescent="0.25">
      <c r="A224" s="106" t="s">
        <v>275</v>
      </c>
      <c r="B224" s="102" t="s">
        <v>1330</v>
      </c>
      <c r="C224" s="102"/>
      <c r="D224" s="16" t="s">
        <v>265</v>
      </c>
      <c r="E224" s="74"/>
      <c r="F224" s="30">
        <v>9804.499958242799</v>
      </c>
      <c r="G224" s="29">
        <v>8746.4183916839993</v>
      </c>
      <c r="H224" s="29">
        <v>639.77460000000008</v>
      </c>
      <c r="I224" s="31">
        <v>418.30696655880001</v>
      </c>
      <c r="J224" s="70"/>
      <c r="K224" s="30">
        <f t="shared" si="24"/>
        <v>9804.5</v>
      </c>
      <c r="L224" s="71">
        <f t="shared" si="25"/>
        <v>1.0000000042589832</v>
      </c>
      <c r="M224" s="29">
        <f t="shared" si="26"/>
        <v>8746.42</v>
      </c>
      <c r="N224" s="71">
        <f t="shared" si="27"/>
        <v>1.000000183882811</v>
      </c>
      <c r="O224" s="29">
        <f t="shared" si="28"/>
        <v>639.77</v>
      </c>
      <c r="P224" s="71">
        <f t="shared" si="29"/>
        <v>0.99999280996776041</v>
      </c>
      <c r="Q224" s="29">
        <f t="shared" si="30"/>
        <v>418.31</v>
      </c>
      <c r="R224" s="72">
        <f t="shared" si="31"/>
        <v>1.0000072517109264</v>
      </c>
    </row>
    <row r="225" spans="1:18" s="3" customFormat="1" ht="31.5" x14ac:dyDescent="0.25">
      <c r="A225" s="106" t="s">
        <v>276</v>
      </c>
      <c r="B225" s="102" t="s">
        <v>1331</v>
      </c>
      <c r="C225" s="102"/>
      <c r="D225" s="16" t="s">
        <v>265</v>
      </c>
      <c r="E225" s="74"/>
      <c r="F225" s="30">
        <v>8647.887309790558</v>
      </c>
      <c r="G225" s="29">
        <v>7605.5844117599981</v>
      </c>
      <c r="H225" s="29">
        <v>831.3306</v>
      </c>
      <c r="I225" s="31">
        <v>210.97229803056001</v>
      </c>
      <c r="J225" s="70"/>
      <c r="K225" s="30">
        <f t="shared" si="24"/>
        <v>8647.8799999999992</v>
      </c>
      <c r="L225" s="71">
        <f t="shared" si="25"/>
        <v>0.99999915473105783</v>
      </c>
      <c r="M225" s="29">
        <f t="shared" si="26"/>
        <v>7605.58</v>
      </c>
      <c r="N225" s="71">
        <f t="shared" si="27"/>
        <v>0.99999941993149255</v>
      </c>
      <c r="O225" s="29">
        <f t="shared" si="28"/>
        <v>831.33</v>
      </c>
      <c r="P225" s="71">
        <f t="shared" si="29"/>
        <v>0.99999927826546986</v>
      </c>
      <c r="Q225" s="29">
        <f t="shared" si="30"/>
        <v>210.97</v>
      </c>
      <c r="R225" s="72">
        <f t="shared" si="31"/>
        <v>0.99998910742983105</v>
      </c>
    </row>
    <row r="226" spans="1:18" s="3" customFormat="1" ht="31.5" x14ac:dyDescent="0.25">
      <c r="A226" s="106" t="s">
        <v>277</v>
      </c>
      <c r="B226" s="102" t="s">
        <v>1332</v>
      </c>
      <c r="C226" s="102"/>
      <c r="D226" s="16" t="s">
        <v>265</v>
      </c>
      <c r="E226" s="74"/>
      <c r="F226" s="30">
        <v>9996.0598161707967</v>
      </c>
      <c r="G226" s="29">
        <v>8746.4220735239978</v>
      </c>
      <c r="H226" s="29">
        <v>831.3306</v>
      </c>
      <c r="I226" s="31">
        <v>418.30714264679995</v>
      </c>
      <c r="J226" s="70"/>
      <c r="K226" s="30">
        <f t="shared" si="24"/>
        <v>9996.06</v>
      </c>
      <c r="L226" s="71">
        <f t="shared" si="25"/>
        <v>1.0000000183901663</v>
      </c>
      <c r="M226" s="29">
        <f t="shared" si="26"/>
        <v>8746.42</v>
      </c>
      <c r="N226" s="71">
        <f t="shared" si="27"/>
        <v>0.99999976292888904</v>
      </c>
      <c r="O226" s="29">
        <f t="shared" si="28"/>
        <v>831.33</v>
      </c>
      <c r="P226" s="71">
        <f t="shared" si="29"/>
        <v>0.99999927826546986</v>
      </c>
      <c r="Q226" s="29">
        <f t="shared" si="30"/>
        <v>418.31</v>
      </c>
      <c r="R226" s="72">
        <f t="shared" si="31"/>
        <v>1.0000068307540291</v>
      </c>
    </row>
    <row r="227" spans="1:18" s="3" customFormat="1" ht="31.5" x14ac:dyDescent="0.25">
      <c r="A227" s="106" t="s">
        <v>1171</v>
      </c>
      <c r="B227" s="102" t="s">
        <v>1333</v>
      </c>
      <c r="C227" s="102"/>
      <c r="D227" s="16" t="s">
        <v>265</v>
      </c>
      <c r="E227" s="74"/>
      <c r="F227" s="30">
        <v>3650.7259661956728</v>
      </c>
      <c r="G227" s="29">
        <v>3267.2071231680002</v>
      </c>
      <c r="H227" s="29">
        <v>168.07</v>
      </c>
      <c r="I227" s="31">
        <v>215.44884302767235</v>
      </c>
      <c r="J227" s="70"/>
      <c r="K227" s="30">
        <f t="shared" si="24"/>
        <v>3650.73</v>
      </c>
      <c r="L227" s="71">
        <f t="shared" si="25"/>
        <v>1.0000011049321051</v>
      </c>
      <c r="M227" s="29">
        <f t="shared" si="26"/>
        <v>3267.21</v>
      </c>
      <c r="N227" s="71">
        <f t="shared" si="27"/>
        <v>1.0000008805171792</v>
      </c>
      <c r="O227" s="29">
        <f t="shared" si="28"/>
        <v>168.07</v>
      </c>
      <c r="P227" s="71">
        <f t="shared" si="29"/>
        <v>1</v>
      </c>
      <c r="Q227" s="29">
        <f t="shared" si="30"/>
        <v>215.45</v>
      </c>
      <c r="R227" s="72">
        <f t="shared" si="31"/>
        <v>1.000005370055886</v>
      </c>
    </row>
    <row r="228" spans="1:18" s="3" customFormat="1" ht="15.75" x14ac:dyDescent="0.25">
      <c r="A228" s="106" t="s">
        <v>1172</v>
      </c>
      <c r="B228" s="102" t="s">
        <v>1334</v>
      </c>
      <c r="C228" s="102"/>
      <c r="D228" s="16" t="s">
        <v>265</v>
      </c>
      <c r="E228" s="74"/>
      <c r="F228" s="30">
        <v>3927.9303915514611</v>
      </c>
      <c r="G228" s="29">
        <v>3295.25581784</v>
      </c>
      <c r="H228" s="29">
        <v>317.14</v>
      </c>
      <c r="I228" s="31">
        <v>315.53457371146112</v>
      </c>
      <c r="J228" s="70"/>
      <c r="K228" s="30">
        <f t="shared" si="24"/>
        <v>3927.9300000000003</v>
      </c>
      <c r="L228" s="71">
        <f t="shared" si="25"/>
        <v>0.99999990031608976</v>
      </c>
      <c r="M228" s="29">
        <f t="shared" si="26"/>
        <v>3295.26</v>
      </c>
      <c r="N228" s="71">
        <f t="shared" si="27"/>
        <v>1.0000012691457754</v>
      </c>
      <c r="O228" s="29">
        <f t="shared" si="28"/>
        <v>317.14</v>
      </c>
      <c r="P228" s="71">
        <f t="shared" si="29"/>
        <v>1</v>
      </c>
      <c r="Q228" s="29">
        <f t="shared" si="30"/>
        <v>315.52999999999997</v>
      </c>
      <c r="R228" s="72">
        <f t="shared" si="31"/>
        <v>0.99998550488015514</v>
      </c>
    </row>
    <row r="229" spans="1:18" s="3" customFormat="1" ht="78.75" x14ac:dyDescent="0.25">
      <c r="A229" s="106" t="s">
        <v>278</v>
      </c>
      <c r="B229" s="102" t="s">
        <v>279</v>
      </c>
      <c r="C229" s="102" t="s">
        <v>1335</v>
      </c>
      <c r="D229" s="16" t="s">
        <v>19</v>
      </c>
      <c r="E229" s="74" t="s">
        <v>826</v>
      </c>
      <c r="F229" s="30">
        <v>95865.283787197244</v>
      </c>
      <c r="G229" s="29">
        <v>40809.402269882994</v>
      </c>
      <c r="H229" s="29">
        <v>48987.268750000003</v>
      </c>
      <c r="I229" s="31">
        <v>6068.612767314241</v>
      </c>
      <c r="J229" s="70"/>
      <c r="K229" s="30">
        <f t="shared" si="24"/>
        <v>95865.279999999999</v>
      </c>
      <c r="L229" s="71">
        <f t="shared" si="25"/>
        <v>0.99999996049459094</v>
      </c>
      <c r="M229" s="29">
        <f t="shared" si="26"/>
        <v>40809.4</v>
      </c>
      <c r="N229" s="71">
        <f t="shared" si="27"/>
        <v>0.99999994437843076</v>
      </c>
      <c r="O229" s="29">
        <f t="shared" si="28"/>
        <v>48987.27</v>
      </c>
      <c r="P229" s="71">
        <f t="shared" si="29"/>
        <v>1.0000000255168338</v>
      </c>
      <c r="Q229" s="29">
        <f t="shared" si="30"/>
        <v>6068.61</v>
      </c>
      <c r="R229" s="72">
        <f t="shared" si="31"/>
        <v>0.99999954399558066</v>
      </c>
    </row>
    <row r="230" spans="1:18" s="3" customFormat="1" ht="78.75" x14ac:dyDescent="0.25">
      <c r="A230" s="106" t="s">
        <v>280</v>
      </c>
      <c r="B230" s="102" t="s">
        <v>281</v>
      </c>
      <c r="C230" s="102" t="s">
        <v>1336</v>
      </c>
      <c r="D230" s="16" t="s">
        <v>19</v>
      </c>
      <c r="E230" s="74" t="s">
        <v>826</v>
      </c>
      <c r="F230" s="30">
        <v>104488.17230634106</v>
      </c>
      <c r="G230" s="29">
        <v>45494.790789026796</v>
      </c>
      <c r="H230" s="29">
        <v>52924.76875000001</v>
      </c>
      <c r="I230" s="31">
        <v>6068.612767314241</v>
      </c>
      <c r="J230" s="70"/>
      <c r="K230" s="30">
        <f t="shared" si="24"/>
        <v>104488.17</v>
      </c>
      <c r="L230" s="71">
        <f t="shared" si="25"/>
        <v>0.99999997792725237</v>
      </c>
      <c r="M230" s="29">
        <f t="shared" si="26"/>
        <v>45494.79</v>
      </c>
      <c r="N230" s="71">
        <f t="shared" si="27"/>
        <v>0.99999998265676615</v>
      </c>
      <c r="O230" s="29">
        <f t="shared" si="28"/>
        <v>52924.77</v>
      </c>
      <c r="P230" s="71">
        <f t="shared" si="29"/>
        <v>1.0000000236184308</v>
      </c>
      <c r="Q230" s="29">
        <f t="shared" si="30"/>
        <v>6068.61</v>
      </c>
      <c r="R230" s="72">
        <f t="shared" si="31"/>
        <v>0.99999954399558066</v>
      </c>
    </row>
    <row r="231" spans="1:18" s="3" customFormat="1" ht="78.75" x14ac:dyDescent="0.25">
      <c r="A231" s="106" t="s">
        <v>282</v>
      </c>
      <c r="B231" s="102" t="s">
        <v>283</v>
      </c>
      <c r="C231" s="102" t="s">
        <v>1337</v>
      </c>
      <c r="D231" s="16" t="s">
        <v>19</v>
      </c>
      <c r="E231" s="74" t="s">
        <v>826</v>
      </c>
      <c r="F231" s="30">
        <v>121584.99351033065</v>
      </c>
      <c r="G231" s="29">
        <v>50945.361993016399</v>
      </c>
      <c r="H231" s="29">
        <v>64571.01875000001</v>
      </c>
      <c r="I231" s="31">
        <v>6068.612767314241</v>
      </c>
      <c r="J231" s="70"/>
      <c r="K231" s="30">
        <f t="shared" si="24"/>
        <v>121584.99</v>
      </c>
      <c r="L231" s="71">
        <f t="shared" si="25"/>
        <v>0.9999999711285863</v>
      </c>
      <c r="M231" s="29">
        <f t="shared" si="26"/>
        <v>50945.36</v>
      </c>
      <c r="N231" s="71">
        <f t="shared" si="27"/>
        <v>0.99999996087933585</v>
      </c>
      <c r="O231" s="29">
        <f t="shared" si="28"/>
        <v>64571.02</v>
      </c>
      <c r="P231" s="71">
        <f t="shared" si="29"/>
        <v>1.0000000193585297</v>
      </c>
      <c r="Q231" s="29">
        <f t="shared" si="30"/>
        <v>6068.61</v>
      </c>
      <c r="R231" s="72">
        <f t="shared" si="31"/>
        <v>0.99999954399558066</v>
      </c>
    </row>
    <row r="232" spans="1:18" s="3" customFormat="1" ht="78.75" x14ac:dyDescent="0.25">
      <c r="A232" s="106" t="s">
        <v>284</v>
      </c>
      <c r="B232" s="102" t="s">
        <v>285</v>
      </c>
      <c r="C232" s="102" t="s">
        <v>1338</v>
      </c>
      <c r="D232" s="16" t="s">
        <v>19</v>
      </c>
      <c r="E232" s="74" t="s">
        <v>826</v>
      </c>
      <c r="F232" s="30">
        <v>134263.84408287826</v>
      </c>
      <c r="G232" s="29">
        <v>52695.462565563997</v>
      </c>
      <c r="H232" s="29">
        <v>75499.768750000017</v>
      </c>
      <c r="I232" s="31">
        <v>6068.612767314241</v>
      </c>
      <c r="J232" s="70"/>
      <c r="K232" s="30">
        <f t="shared" si="24"/>
        <v>134263.84</v>
      </c>
      <c r="L232" s="71">
        <f t="shared" si="25"/>
        <v>0.99999996959063486</v>
      </c>
      <c r="M232" s="29">
        <f t="shared" si="26"/>
        <v>52695.46</v>
      </c>
      <c r="N232" s="71">
        <f t="shared" si="27"/>
        <v>0.99999995131337927</v>
      </c>
      <c r="O232" s="29">
        <f t="shared" si="28"/>
        <v>75499.77</v>
      </c>
      <c r="P232" s="71">
        <f t="shared" si="29"/>
        <v>1.0000000165563419</v>
      </c>
      <c r="Q232" s="29">
        <f t="shared" si="30"/>
        <v>6068.61</v>
      </c>
      <c r="R232" s="72">
        <f t="shared" si="31"/>
        <v>0.99999954399558066</v>
      </c>
    </row>
    <row r="233" spans="1:18" s="3" customFormat="1" ht="78.75" x14ac:dyDescent="0.25">
      <c r="A233" s="106" t="s">
        <v>286</v>
      </c>
      <c r="B233" s="102" t="s">
        <v>287</v>
      </c>
      <c r="C233" s="102" t="s">
        <v>1339</v>
      </c>
      <c r="D233" s="16" t="s">
        <v>19</v>
      </c>
      <c r="E233" s="74" t="s">
        <v>826</v>
      </c>
      <c r="F233" s="30">
        <v>157095.43877533186</v>
      </c>
      <c r="G233" s="29">
        <v>59952.057258017601</v>
      </c>
      <c r="H233" s="29">
        <v>91074.768750000017</v>
      </c>
      <c r="I233" s="31">
        <v>6068.612767314241</v>
      </c>
      <c r="J233" s="70"/>
      <c r="K233" s="30">
        <f t="shared" si="24"/>
        <v>157095.44</v>
      </c>
      <c r="L233" s="71">
        <f t="shared" si="25"/>
        <v>1.0000000077956952</v>
      </c>
      <c r="M233" s="29">
        <f t="shared" si="26"/>
        <v>59952.06</v>
      </c>
      <c r="N233" s="71">
        <f t="shared" si="27"/>
        <v>1.0000000457362519</v>
      </c>
      <c r="O233" s="29">
        <f t="shared" si="28"/>
        <v>91074.77</v>
      </c>
      <c r="P233" s="71">
        <f t="shared" si="29"/>
        <v>1.0000000137249867</v>
      </c>
      <c r="Q233" s="29">
        <f t="shared" si="30"/>
        <v>6068.61</v>
      </c>
      <c r="R233" s="72">
        <f t="shared" si="31"/>
        <v>0.99999954399558066</v>
      </c>
    </row>
    <row r="234" spans="1:18" s="3" customFormat="1" ht="63" x14ac:dyDescent="0.25">
      <c r="A234" s="106" t="s">
        <v>288</v>
      </c>
      <c r="B234" s="102" t="s">
        <v>1173</v>
      </c>
      <c r="C234" s="101" t="s">
        <v>1174</v>
      </c>
      <c r="D234" s="16" t="s">
        <v>19</v>
      </c>
      <c r="E234" s="74" t="s">
        <v>1170</v>
      </c>
      <c r="F234" s="30">
        <v>23026.730599999995</v>
      </c>
      <c r="G234" s="29">
        <v>21975.717999999997</v>
      </c>
      <c r="H234" s="29">
        <v>0</v>
      </c>
      <c r="I234" s="31">
        <v>1051.0126</v>
      </c>
      <c r="J234" s="70"/>
      <c r="K234" s="30">
        <f t="shared" si="24"/>
        <v>23026.73</v>
      </c>
      <c r="L234" s="71">
        <f t="shared" si="25"/>
        <v>0.99999997394332674</v>
      </c>
      <c r="M234" s="29">
        <f t="shared" si="26"/>
        <v>21975.72</v>
      </c>
      <c r="N234" s="71">
        <f t="shared" si="27"/>
        <v>1.0000000910095408</v>
      </c>
      <c r="O234" s="29">
        <f t="shared" si="28"/>
        <v>0</v>
      </c>
      <c r="P234" s="71" t="e">
        <f t="shared" si="29"/>
        <v>#DIV/0!</v>
      </c>
      <c r="Q234" s="29">
        <f t="shared" si="30"/>
        <v>1051.01</v>
      </c>
      <c r="R234" s="72">
        <f t="shared" si="31"/>
        <v>0.99999752619521398</v>
      </c>
    </row>
    <row r="235" spans="1:18" s="3" customFormat="1" ht="78.75" x14ac:dyDescent="0.25">
      <c r="A235" s="106" t="s">
        <v>290</v>
      </c>
      <c r="B235" s="102" t="s">
        <v>293</v>
      </c>
      <c r="C235" s="102" t="s">
        <v>1340</v>
      </c>
      <c r="D235" s="16" t="s">
        <v>19</v>
      </c>
      <c r="E235" s="74" t="s">
        <v>826</v>
      </c>
      <c r="F235" s="30">
        <v>113036.58290833587</v>
      </c>
      <c r="G235" s="29">
        <v>48220.076391021605</v>
      </c>
      <c r="H235" s="29">
        <v>58747.89375000001</v>
      </c>
      <c r="I235" s="31">
        <v>6068.612767314241</v>
      </c>
      <c r="J235" s="70"/>
      <c r="K235" s="30">
        <f t="shared" si="24"/>
        <v>113036.58</v>
      </c>
      <c r="L235" s="71">
        <f t="shared" si="25"/>
        <v>0.99999997427084408</v>
      </c>
      <c r="M235" s="29">
        <f t="shared" si="26"/>
        <v>48220.08</v>
      </c>
      <c r="N235" s="71">
        <f t="shared" si="27"/>
        <v>1.0000000748438962</v>
      </c>
      <c r="O235" s="29">
        <f t="shared" si="28"/>
        <v>58747.89</v>
      </c>
      <c r="P235" s="71">
        <f t="shared" si="29"/>
        <v>0.99999993616792415</v>
      </c>
      <c r="Q235" s="29">
        <f t="shared" si="30"/>
        <v>6068.61</v>
      </c>
      <c r="R235" s="72">
        <f t="shared" si="31"/>
        <v>0.99999954399558066</v>
      </c>
    </row>
    <row r="236" spans="1:18" s="3" customFormat="1" ht="15.75" x14ac:dyDescent="0.25">
      <c r="A236" s="106" t="s">
        <v>292</v>
      </c>
      <c r="B236" s="102" t="s">
        <v>1175</v>
      </c>
      <c r="C236" s="102" t="s">
        <v>1176</v>
      </c>
      <c r="D236" s="16" t="s">
        <v>19</v>
      </c>
      <c r="E236" s="74" t="s">
        <v>1170</v>
      </c>
      <c r="F236" s="30">
        <v>1623.74568</v>
      </c>
      <c r="G236" s="29">
        <v>956.47799999999995</v>
      </c>
      <c r="H236" s="29">
        <v>667.26767999999993</v>
      </c>
      <c r="I236" s="31">
        <v>0</v>
      </c>
      <c r="J236" s="70"/>
      <c r="K236" s="30">
        <f t="shared" si="24"/>
        <v>1623.75</v>
      </c>
      <c r="L236" s="71">
        <f t="shared" si="25"/>
        <v>1.0000026605151615</v>
      </c>
      <c r="M236" s="29">
        <f t="shared" si="26"/>
        <v>956.48</v>
      </c>
      <c r="N236" s="71">
        <f t="shared" si="27"/>
        <v>1.0000020910047069</v>
      </c>
      <c r="O236" s="29">
        <f t="shared" si="28"/>
        <v>667.27</v>
      </c>
      <c r="P236" s="71">
        <f t="shared" si="29"/>
        <v>1.0000034768655364</v>
      </c>
      <c r="Q236" s="29">
        <f t="shared" si="30"/>
        <v>0</v>
      </c>
      <c r="R236" s="72" t="e">
        <f t="shared" si="31"/>
        <v>#DIV/0!</v>
      </c>
    </row>
    <row r="237" spans="1:18" s="3" customFormat="1" ht="78.75" x14ac:dyDescent="0.25">
      <c r="A237" s="106" t="s">
        <v>294</v>
      </c>
      <c r="B237" s="102" t="s">
        <v>289</v>
      </c>
      <c r="C237" s="102" t="s">
        <v>1341</v>
      </c>
      <c r="D237" s="16" t="s">
        <v>19</v>
      </c>
      <c r="E237" s="16"/>
      <c r="F237" s="30">
        <v>23412.767718359199</v>
      </c>
      <c r="G237" s="29">
        <v>16137.5982796392</v>
      </c>
      <c r="H237" s="29">
        <v>5626.375</v>
      </c>
      <c r="I237" s="31">
        <v>1648.79443872</v>
      </c>
      <c r="J237" s="70"/>
      <c r="K237" s="30">
        <f t="shared" si="24"/>
        <v>23412.77</v>
      </c>
      <c r="L237" s="71">
        <f t="shared" si="25"/>
        <v>1.000000097452844</v>
      </c>
      <c r="M237" s="29">
        <f t="shared" si="26"/>
        <v>16137.6</v>
      </c>
      <c r="N237" s="71">
        <f t="shared" si="27"/>
        <v>1.000000106605752</v>
      </c>
      <c r="O237" s="29">
        <f t="shared" si="28"/>
        <v>5626.38</v>
      </c>
      <c r="P237" s="71">
        <f t="shared" si="29"/>
        <v>1.000000888671658</v>
      </c>
      <c r="Q237" s="29">
        <f t="shared" si="30"/>
        <v>1648.79</v>
      </c>
      <c r="R237" s="72">
        <f t="shared" si="31"/>
        <v>0.99999730789970187</v>
      </c>
    </row>
    <row r="238" spans="1:18" s="3" customFormat="1" ht="63" x14ac:dyDescent="0.25">
      <c r="A238" s="106" t="s">
        <v>297</v>
      </c>
      <c r="B238" s="102" t="s">
        <v>291</v>
      </c>
      <c r="C238" s="102" t="s">
        <v>1342</v>
      </c>
      <c r="D238" s="16" t="s">
        <v>19</v>
      </c>
      <c r="E238" s="16"/>
      <c r="F238" s="30">
        <v>29660.461049512538</v>
      </c>
      <c r="G238" s="29">
        <v>7887.9138847999993</v>
      </c>
      <c r="H238" s="29">
        <v>19755.022333333338</v>
      </c>
      <c r="I238" s="31">
        <v>2017.5248313792004</v>
      </c>
      <c r="J238" s="70"/>
      <c r="K238" s="30">
        <f t="shared" si="24"/>
        <v>29660.45</v>
      </c>
      <c r="L238" s="71">
        <f t="shared" si="25"/>
        <v>0.99999962746659543</v>
      </c>
      <c r="M238" s="29">
        <f t="shared" si="26"/>
        <v>7887.91</v>
      </c>
      <c r="N238" s="71">
        <f t="shared" si="27"/>
        <v>0.99999950749969435</v>
      </c>
      <c r="O238" s="29">
        <f t="shared" si="28"/>
        <v>19755.02</v>
      </c>
      <c r="P238" s="71">
        <f t="shared" si="29"/>
        <v>0.99999988188657563</v>
      </c>
      <c r="Q238" s="29">
        <f t="shared" si="30"/>
        <v>2017.52</v>
      </c>
      <c r="R238" s="72">
        <f t="shared" si="31"/>
        <v>0.99999760529381088</v>
      </c>
    </row>
    <row r="239" spans="1:18" s="3" customFormat="1" ht="31.5" x14ac:dyDescent="0.25">
      <c r="A239" s="106" t="s">
        <v>299</v>
      </c>
      <c r="B239" s="101" t="s">
        <v>915</v>
      </c>
      <c r="C239" s="102" t="s">
        <v>988</v>
      </c>
      <c r="D239" s="16" t="s">
        <v>19</v>
      </c>
      <c r="E239" s="74" t="s">
        <v>918</v>
      </c>
      <c r="F239" s="30">
        <v>23684.6416536</v>
      </c>
      <c r="G239" s="29">
        <v>10050.942407999999</v>
      </c>
      <c r="H239" s="29">
        <v>13153.002</v>
      </c>
      <c r="I239" s="31">
        <v>480.69724559999997</v>
      </c>
      <c r="J239" s="70"/>
      <c r="K239" s="30">
        <f t="shared" si="24"/>
        <v>23684.640000000003</v>
      </c>
      <c r="L239" s="71">
        <f t="shared" si="25"/>
        <v>0.99999993018260436</v>
      </c>
      <c r="M239" s="29">
        <f t="shared" si="26"/>
        <v>10050.94</v>
      </c>
      <c r="N239" s="71">
        <f t="shared" si="27"/>
        <v>0.99999976042047589</v>
      </c>
      <c r="O239" s="29">
        <f t="shared" si="28"/>
        <v>13153</v>
      </c>
      <c r="P239" s="71">
        <f t="shared" si="29"/>
        <v>0.99999984794345809</v>
      </c>
      <c r="Q239" s="29">
        <f t="shared" si="30"/>
        <v>480.7</v>
      </c>
      <c r="R239" s="72">
        <f t="shared" si="31"/>
        <v>1.0000057300099496</v>
      </c>
    </row>
    <row r="240" spans="1:18" s="3" customFormat="1" ht="47.25" x14ac:dyDescent="0.25">
      <c r="A240" s="106" t="s">
        <v>301</v>
      </c>
      <c r="B240" s="102" t="s">
        <v>295</v>
      </c>
      <c r="C240" s="102" t="s">
        <v>989</v>
      </c>
      <c r="D240" s="16" t="s">
        <v>296</v>
      </c>
      <c r="E240" s="74" t="s">
        <v>827</v>
      </c>
      <c r="F240" s="30">
        <v>5115.3751539698042</v>
      </c>
      <c r="G240" s="29">
        <v>2404.2104722079998</v>
      </c>
      <c r="H240" s="29">
        <v>2558.808618</v>
      </c>
      <c r="I240" s="31">
        <v>152.35606376180471</v>
      </c>
      <c r="J240" s="70"/>
      <c r="K240" s="30">
        <f t="shared" si="24"/>
        <v>5115.38</v>
      </c>
      <c r="L240" s="71">
        <f t="shared" si="25"/>
        <v>1.000000947346001</v>
      </c>
      <c r="M240" s="29">
        <f t="shared" si="26"/>
        <v>2404.21</v>
      </c>
      <c r="N240" s="71">
        <f t="shared" si="27"/>
        <v>0.99999980359123908</v>
      </c>
      <c r="O240" s="29">
        <f t="shared" si="28"/>
        <v>2558.81</v>
      </c>
      <c r="P240" s="71">
        <f t="shared" si="29"/>
        <v>1.0000005400951013</v>
      </c>
      <c r="Q240" s="29">
        <f t="shared" si="30"/>
        <v>152.36000000000001</v>
      </c>
      <c r="R240" s="72">
        <f t="shared" si="31"/>
        <v>1.0000258357829555</v>
      </c>
    </row>
    <row r="241" spans="1:18" s="3" customFormat="1" ht="47.25" x14ac:dyDescent="0.25">
      <c r="A241" s="106" t="s">
        <v>303</v>
      </c>
      <c r="B241" s="102" t="s">
        <v>298</v>
      </c>
      <c r="C241" s="102" t="s">
        <v>990</v>
      </c>
      <c r="D241" s="16" t="s">
        <v>296</v>
      </c>
      <c r="E241" s="74" t="s">
        <v>827</v>
      </c>
      <c r="F241" s="30">
        <v>4128.1763251149023</v>
      </c>
      <c r="G241" s="29">
        <v>1911.8151010079998</v>
      </c>
      <c r="H241" s="29">
        <v>2103.1385099999998</v>
      </c>
      <c r="I241" s="31">
        <v>113.2227141069024</v>
      </c>
      <c r="J241" s="70"/>
      <c r="K241" s="30">
        <f t="shared" si="24"/>
        <v>4128.18</v>
      </c>
      <c r="L241" s="71">
        <f t="shared" si="25"/>
        <v>1.0000008901957689</v>
      </c>
      <c r="M241" s="29">
        <f t="shared" si="26"/>
        <v>1911.82</v>
      </c>
      <c r="N241" s="71">
        <f t="shared" si="27"/>
        <v>1.0000025624821132</v>
      </c>
      <c r="O241" s="29">
        <f t="shared" si="28"/>
        <v>2103.14</v>
      </c>
      <c r="P241" s="71">
        <f t="shared" si="29"/>
        <v>1.0000007084649885</v>
      </c>
      <c r="Q241" s="29">
        <f t="shared" si="30"/>
        <v>113.22</v>
      </c>
      <c r="R241" s="72">
        <f t="shared" si="31"/>
        <v>0.99997602860058765</v>
      </c>
    </row>
    <row r="242" spans="1:18" s="3" customFormat="1" ht="47.25" x14ac:dyDescent="0.25">
      <c r="A242" s="106" t="s">
        <v>304</v>
      </c>
      <c r="B242" s="102" t="s">
        <v>300</v>
      </c>
      <c r="C242" s="102" t="s">
        <v>991</v>
      </c>
      <c r="D242" s="16" t="s">
        <v>296</v>
      </c>
      <c r="E242" s="74" t="s">
        <v>827</v>
      </c>
      <c r="F242" s="30">
        <v>1445.9829759311999</v>
      </c>
      <c r="G242" s="29">
        <v>1214.4751686</v>
      </c>
      <c r="H242" s="29">
        <v>187.92429000000001</v>
      </c>
      <c r="I242" s="31">
        <v>43.583517331200007</v>
      </c>
      <c r="J242" s="70"/>
      <c r="K242" s="30">
        <f t="shared" si="24"/>
        <v>1445.98</v>
      </c>
      <c r="L242" s="71">
        <f t="shared" si="25"/>
        <v>0.99999794193206326</v>
      </c>
      <c r="M242" s="29">
        <f t="shared" si="26"/>
        <v>1214.48</v>
      </c>
      <c r="N242" s="71">
        <f t="shared" si="27"/>
        <v>1.0000039781793197</v>
      </c>
      <c r="O242" s="29">
        <f t="shared" si="28"/>
        <v>187.92</v>
      </c>
      <c r="P242" s="71">
        <f t="shared" si="29"/>
        <v>0.99997717165779887</v>
      </c>
      <c r="Q242" s="29">
        <f t="shared" si="30"/>
        <v>43.58</v>
      </c>
      <c r="R242" s="72">
        <f t="shared" si="31"/>
        <v>0.99991929675676983</v>
      </c>
    </row>
    <row r="243" spans="1:18" s="3" customFormat="1" ht="47.25" x14ac:dyDescent="0.25">
      <c r="A243" s="106" t="s">
        <v>306</v>
      </c>
      <c r="B243" s="102" t="s">
        <v>302</v>
      </c>
      <c r="C243" s="102" t="s">
        <v>992</v>
      </c>
      <c r="D243" s="16" t="s">
        <v>296</v>
      </c>
      <c r="E243" s="74" t="s">
        <v>827</v>
      </c>
      <c r="F243" s="30">
        <v>1519.0040230896</v>
      </c>
      <c r="G243" s="29">
        <v>1182.7697105519999</v>
      </c>
      <c r="H243" s="29">
        <v>293.68849800000004</v>
      </c>
      <c r="I243" s="31">
        <v>42.545814537600009</v>
      </c>
      <c r="J243" s="70"/>
      <c r="K243" s="30">
        <f t="shared" si="24"/>
        <v>1519.01</v>
      </c>
      <c r="L243" s="71">
        <f t="shared" si="25"/>
        <v>1.0000039347561358</v>
      </c>
      <c r="M243" s="29">
        <f t="shared" si="26"/>
        <v>1182.77</v>
      </c>
      <c r="N243" s="71">
        <f t="shared" si="27"/>
        <v>1.0000002447205043</v>
      </c>
      <c r="O243" s="29">
        <f t="shared" si="28"/>
        <v>293.69</v>
      </c>
      <c r="P243" s="71">
        <f t="shared" si="29"/>
        <v>1.0000051142622548</v>
      </c>
      <c r="Q243" s="29">
        <f t="shared" si="30"/>
        <v>42.55</v>
      </c>
      <c r="R243" s="72">
        <f t="shared" si="31"/>
        <v>1.0000983754206019</v>
      </c>
    </row>
    <row r="244" spans="1:18" s="3" customFormat="1" ht="63" x14ac:dyDescent="0.25">
      <c r="A244" s="106" t="s">
        <v>307</v>
      </c>
      <c r="B244" s="102" t="s">
        <v>1177</v>
      </c>
      <c r="C244" s="102" t="s">
        <v>1343</v>
      </c>
      <c r="D244" s="16" t="s">
        <v>19</v>
      </c>
      <c r="E244" s="74" t="s">
        <v>828</v>
      </c>
      <c r="F244" s="30">
        <v>19340.362500000003</v>
      </c>
      <c r="G244" s="29">
        <v>14467.575000000001</v>
      </c>
      <c r="H244" s="29">
        <v>4180.8599999999997</v>
      </c>
      <c r="I244" s="31">
        <v>691.92750000000012</v>
      </c>
      <c r="J244" s="70"/>
      <c r="K244" s="30">
        <f t="shared" si="24"/>
        <v>19340.37</v>
      </c>
      <c r="L244" s="71">
        <f t="shared" si="25"/>
        <v>1.0000003877900425</v>
      </c>
      <c r="M244" s="29">
        <f t="shared" si="26"/>
        <v>14467.58</v>
      </c>
      <c r="N244" s="71">
        <f t="shared" si="27"/>
        <v>1.0000003456004203</v>
      </c>
      <c r="O244" s="29">
        <f t="shared" si="28"/>
        <v>4180.8599999999997</v>
      </c>
      <c r="P244" s="71">
        <f t="shared" si="29"/>
        <v>1</v>
      </c>
      <c r="Q244" s="29">
        <f t="shared" si="30"/>
        <v>691.93</v>
      </c>
      <c r="R244" s="72">
        <f t="shared" si="31"/>
        <v>1.0000036130953023</v>
      </c>
    </row>
    <row r="245" spans="1:18" s="3" customFormat="1" ht="47.25" x14ac:dyDescent="0.25">
      <c r="A245" s="106" t="s">
        <v>309</v>
      </c>
      <c r="B245" s="101" t="s">
        <v>305</v>
      </c>
      <c r="C245" s="102" t="s">
        <v>1344</v>
      </c>
      <c r="D245" s="16" t="s">
        <v>19</v>
      </c>
      <c r="E245" s="74" t="s">
        <v>919</v>
      </c>
      <c r="F245" s="30">
        <v>9065.5280367416981</v>
      </c>
      <c r="G245" s="29">
        <v>9065.5280367416981</v>
      </c>
      <c r="H245" s="29">
        <v>0</v>
      </c>
      <c r="I245" s="31">
        <v>0</v>
      </c>
      <c r="J245" s="70"/>
      <c r="K245" s="30">
        <f t="shared" si="24"/>
        <v>9065.5300000000007</v>
      </c>
      <c r="L245" s="71">
        <f t="shared" si="25"/>
        <v>1.0000002165630391</v>
      </c>
      <c r="M245" s="29">
        <f t="shared" si="26"/>
        <v>9065.5300000000007</v>
      </c>
      <c r="N245" s="71">
        <f t="shared" si="27"/>
        <v>1.0000002165630391</v>
      </c>
      <c r="O245" s="29">
        <f t="shared" si="28"/>
        <v>0</v>
      </c>
      <c r="P245" s="71" t="e">
        <f t="shared" si="29"/>
        <v>#DIV/0!</v>
      </c>
      <c r="Q245" s="29">
        <f t="shared" si="30"/>
        <v>0</v>
      </c>
      <c r="R245" s="72" t="e">
        <f t="shared" si="31"/>
        <v>#DIV/0!</v>
      </c>
    </row>
    <row r="246" spans="1:18" s="3" customFormat="1" ht="116.25" x14ac:dyDescent="0.25">
      <c r="A246" s="106" t="s">
        <v>310</v>
      </c>
      <c r="B246" s="102" t="s">
        <v>1178</v>
      </c>
      <c r="C246" s="102" t="s">
        <v>1345</v>
      </c>
      <c r="D246" s="16" t="s">
        <v>21</v>
      </c>
      <c r="E246" s="102"/>
      <c r="F246" s="30"/>
      <c r="G246" s="29"/>
      <c r="H246" s="29"/>
      <c r="I246" s="31"/>
      <c r="J246" s="70"/>
      <c r="K246" s="30"/>
      <c r="L246" s="71"/>
      <c r="M246" s="29"/>
      <c r="N246" s="71"/>
      <c r="O246" s="29"/>
      <c r="P246" s="71"/>
      <c r="Q246" s="29"/>
      <c r="R246" s="72"/>
    </row>
    <row r="247" spans="1:18" s="3" customFormat="1" ht="15.75" x14ac:dyDescent="0.25">
      <c r="A247" s="100" t="s">
        <v>1179</v>
      </c>
      <c r="B247" s="102" t="s">
        <v>1180</v>
      </c>
      <c r="C247" s="102"/>
      <c r="D247" s="16" t="s">
        <v>21</v>
      </c>
      <c r="E247" s="102"/>
      <c r="F247" s="30">
        <v>20852.679485680001</v>
      </c>
      <c r="G247" s="29">
        <v>9427.4870199999987</v>
      </c>
      <c r="H247" s="29">
        <v>8923.1757300000008</v>
      </c>
      <c r="I247" s="31">
        <v>2502.0167356800007</v>
      </c>
      <c r="J247" s="70"/>
      <c r="K247" s="30">
        <f t="shared" si="24"/>
        <v>20852.689999999999</v>
      </c>
      <c r="L247" s="71">
        <f t="shared" si="25"/>
        <v>1.0000005042191342</v>
      </c>
      <c r="M247" s="29">
        <f t="shared" si="26"/>
        <v>9427.49</v>
      </c>
      <c r="N247" s="71">
        <f t="shared" si="27"/>
        <v>1.0000003160969615</v>
      </c>
      <c r="O247" s="29">
        <f t="shared" si="28"/>
        <v>8923.18</v>
      </c>
      <c r="P247" s="71">
        <f t="shared" si="29"/>
        <v>1.0000004785291838</v>
      </c>
      <c r="Q247" s="29">
        <f t="shared" si="30"/>
        <v>2502.02</v>
      </c>
      <c r="R247" s="72">
        <f t="shared" si="31"/>
        <v>1.0000013046755254</v>
      </c>
    </row>
    <row r="248" spans="1:18" s="3" customFormat="1" ht="15.75" x14ac:dyDescent="0.25">
      <c r="A248" s="100" t="s">
        <v>1181</v>
      </c>
      <c r="B248" s="102" t="s">
        <v>1182</v>
      </c>
      <c r="C248" s="102"/>
      <c r="D248" s="16" t="s">
        <v>21</v>
      </c>
      <c r="E248" s="102"/>
      <c r="F248" s="30">
        <v>27159.059235679997</v>
      </c>
      <c r="G248" s="29">
        <v>12114.968479999994</v>
      </c>
      <c r="H248" s="29">
        <v>12542.074020000002</v>
      </c>
      <c r="I248" s="31">
        <v>2502.0167356800007</v>
      </c>
      <c r="J248" s="70"/>
      <c r="K248" s="30">
        <f t="shared" si="24"/>
        <v>27159.06</v>
      </c>
      <c r="L248" s="71">
        <f t="shared" si="25"/>
        <v>1.0000000281423593</v>
      </c>
      <c r="M248" s="29">
        <f t="shared" si="26"/>
        <v>12114.97</v>
      </c>
      <c r="N248" s="71">
        <f t="shared" si="27"/>
        <v>1.0000001254646274</v>
      </c>
      <c r="O248" s="29">
        <f t="shared" si="28"/>
        <v>12542.07</v>
      </c>
      <c r="P248" s="71">
        <f t="shared" si="29"/>
        <v>0.99999967947884894</v>
      </c>
      <c r="Q248" s="29">
        <f t="shared" si="30"/>
        <v>2502.02</v>
      </c>
      <c r="R248" s="72">
        <f t="shared" si="31"/>
        <v>1.0000013046755254</v>
      </c>
    </row>
    <row r="249" spans="1:18" s="3" customFormat="1" ht="15.75" x14ac:dyDescent="0.25">
      <c r="A249" s="100" t="s">
        <v>1183</v>
      </c>
      <c r="B249" s="102" t="s">
        <v>1184</v>
      </c>
      <c r="C249" s="102"/>
      <c r="D249" s="16" t="s">
        <v>21</v>
      </c>
      <c r="E249" s="102"/>
      <c r="F249" s="30">
        <v>35830.41223568</v>
      </c>
      <c r="G249" s="29">
        <v>16303.972279999994</v>
      </c>
      <c r="H249" s="29">
        <v>17024.423220000001</v>
      </c>
      <c r="I249" s="31">
        <v>2502.0167356800007</v>
      </c>
      <c r="J249" s="70"/>
      <c r="K249" s="30">
        <f t="shared" si="24"/>
        <v>35830.409999999996</v>
      </c>
      <c r="L249" s="71">
        <f t="shared" si="25"/>
        <v>0.99999993760384365</v>
      </c>
      <c r="M249" s="29">
        <f t="shared" si="26"/>
        <v>16303.97</v>
      </c>
      <c r="N249" s="71">
        <f t="shared" si="27"/>
        <v>0.99999986015677922</v>
      </c>
      <c r="O249" s="29">
        <f t="shared" si="28"/>
        <v>17024.419999999998</v>
      </c>
      <c r="P249" s="71">
        <f t="shared" si="29"/>
        <v>0.99999981085996503</v>
      </c>
      <c r="Q249" s="29">
        <f t="shared" si="30"/>
        <v>2502.02</v>
      </c>
      <c r="R249" s="72">
        <f t="shared" si="31"/>
        <v>1.0000013046755254</v>
      </c>
    </row>
    <row r="250" spans="1:18" s="3" customFormat="1" ht="15.75" x14ac:dyDescent="0.25">
      <c r="A250" s="100" t="s">
        <v>1185</v>
      </c>
      <c r="B250" s="102" t="s">
        <v>1186</v>
      </c>
      <c r="C250" s="102"/>
      <c r="D250" s="16" t="s">
        <v>21</v>
      </c>
      <c r="E250" s="102"/>
      <c r="F250" s="30">
        <v>42136.791985679993</v>
      </c>
      <c r="G250" s="29">
        <v>18991.45373999999</v>
      </c>
      <c r="H250" s="29">
        <v>20643.321510000005</v>
      </c>
      <c r="I250" s="31">
        <v>2502.0167356800007</v>
      </c>
      <c r="J250" s="70"/>
      <c r="K250" s="30">
        <f t="shared" si="24"/>
        <v>42136.79</v>
      </c>
      <c r="L250" s="71">
        <f t="shared" si="25"/>
        <v>0.99999995287538757</v>
      </c>
      <c r="M250" s="29">
        <f t="shared" si="26"/>
        <v>18991.45</v>
      </c>
      <c r="N250" s="71">
        <f t="shared" si="27"/>
        <v>0.99999980306931524</v>
      </c>
      <c r="O250" s="29">
        <f t="shared" si="28"/>
        <v>20643.32</v>
      </c>
      <c r="P250" s="71">
        <f t="shared" si="29"/>
        <v>0.99999992685285632</v>
      </c>
      <c r="Q250" s="29">
        <f t="shared" si="30"/>
        <v>2502.02</v>
      </c>
      <c r="R250" s="72">
        <f t="shared" si="31"/>
        <v>1.0000013046755254</v>
      </c>
    </row>
    <row r="251" spans="1:18" s="3" customFormat="1" ht="15.75" x14ac:dyDescent="0.25">
      <c r="A251" s="100" t="s">
        <v>1187</v>
      </c>
      <c r="B251" s="102" t="s">
        <v>1346</v>
      </c>
      <c r="C251" s="102"/>
      <c r="D251" s="16" t="s">
        <v>21</v>
      </c>
      <c r="E251" s="102"/>
      <c r="F251" s="30">
        <v>50808.098985680008</v>
      </c>
      <c r="G251" s="29">
        <v>23180.411540000008</v>
      </c>
      <c r="H251" s="29">
        <v>25125.670709999999</v>
      </c>
      <c r="I251" s="31">
        <v>2502.0167356800007</v>
      </c>
      <c r="J251" s="70"/>
      <c r="K251" s="30">
        <f t="shared" si="24"/>
        <v>50808.1</v>
      </c>
      <c r="L251" s="71">
        <f t="shared" si="25"/>
        <v>1.0000000199637462</v>
      </c>
      <c r="M251" s="29">
        <f t="shared" si="26"/>
        <v>23180.41</v>
      </c>
      <c r="N251" s="71">
        <f t="shared" si="27"/>
        <v>0.99999993356459582</v>
      </c>
      <c r="O251" s="29">
        <f t="shared" si="28"/>
        <v>25125.67</v>
      </c>
      <c r="P251" s="71">
        <f t="shared" si="29"/>
        <v>0.99999997174204791</v>
      </c>
      <c r="Q251" s="29">
        <f t="shared" si="30"/>
        <v>2502.02</v>
      </c>
      <c r="R251" s="72">
        <f t="shared" si="31"/>
        <v>1.0000013046755254</v>
      </c>
    </row>
    <row r="252" spans="1:18" s="3" customFormat="1" ht="31.5" x14ac:dyDescent="0.25">
      <c r="A252" s="100" t="s">
        <v>1188</v>
      </c>
      <c r="B252" s="102" t="s">
        <v>1347</v>
      </c>
      <c r="C252" s="102"/>
      <c r="D252" s="16" t="s">
        <v>21</v>
      </c>
      <c r="E252" s="102"/>
      <c r="F252" s="30">
        <v>57114.478735680008</v>
      </c>
      <c r="G252" s="29">
        <v>25867.893000000007</v>
      </c>
      <c r="H252" s="29">
        <v>28744.569</v>
      </c>
      <c r="I252" s="31">
        <v>2502.0167356800007</v>
      </c>
      <c r="J252" s="70"/>
      <c r="K252" s="30">
        <f t="shared" si="24"/>
        <v>57114.479999999996</v>
      </c>
      <c r="L252" s="71">
        <f t="shared" si="25"/>
        <v>1.0000000221365932</v>
      </c>
      <c r="M252" s="29">
        <f t="shared" si="26"/>
        <v>25867.89</v>
      </c>
      <c r="N252" s="71">
        <f t="shared" si="27"/>
        <v>0.9999998840261165</v>
      </c>
      <c r="O252" s="29">
        <f t="shared" si="28"/>
        <v>28744.57</v>
      </c>
      <c r="P252" s="71">
        <f t="shared" si="29"/>
        <v>1.0000000347891804</v>
      </c>
      <c r="Q252" s="29">
        <f t="shared" si="30"/>
        <v>2502.02</v>
      </c>
      <c r="R252" s="72">
        <f t="shared" si="31"/>
        <v>1.0000013046755254</v>
      </c>
    </row>
    <row r="253" spans="1:18" s="3" customFormat="1" ht="15.75" x14ac:dyDescent="0.25">
      <c r="A253" s="100" t="s">
        <v>1189</v>
      </c>
      <c r="B253" s="102" t="s">
        <v>1190</v>
      </c>
      <c r="C253" s="102"/>
      <c r="D253" s="16" t="s">
        <v>21</v>
      </c>
      <c r="E253" s="102"/>
      <c r="F253" s="30">
        <v>17360.287485680001</v>
      </c>
      <c r="G253" s="29">
        <v>6757.023259999999</v>
      </c>
      <c r="H253" s="29">
        <v>8101.2474899999997</v>
      </c>
      <c r="I253" s="31">
        <v>2502.0167356800007</v>
      </c>
      <c r="J253" s="70"/>
      <c r="K253" s="30">
        <f t="shared" si="24"/>
        <v>17360.29</v>
      </c>
      <c r="L253" s="71">
        <f t="shared" si="25"/>
        <v>1.0000001448317029</v>
      </c>
      <c r="M253" s="29">
        <f t="shared" si="26"/>
        <v>6757.02</v>
      </c>
      <c r="N253" s="71">
        <f t="shared" si="27"/>
        <v>0.99999951753902971</v>
      </c>
      <c r="O253" s="29">
        <f t="shared" si="28"/>
        <v>8101.25</v>
      </c>
      <c r="P253" s="71">
        <f t="shared" si="29"/>
        <v>1.0000003098288262</v>
      </c>
      <c r="Q253" s="29">
        <f t="shared" si="30"/>
        <v>2502.02</v>
      </c>
      <c r="R253" s="72">
        <f t="shared" si="31"/>
        <v>1.0000013046755254</v>
      </c>
    </row>
    <row r="254" spans="1:18" s="3" customFormat="1" ht="15.75" x14ac:dyDescent="0.25">
      <c r="A254" s="100" t="s">
        <v>1191</v>
      </c>
      <c r="B254" s="102" t="s">
        <v>1192</v>
      </c>
      <c r="C254" s="102"/>
      <c r="D254" s="16" t="s">
        <v>21</v>
      </c>
      <c r="E254" s="130"/>
      <c r="F254" s="30">
        <v>31401.358985679995</v>
      </c>
      <c r="G254" s="29">
        <v>8858.6510199999921</v>
      </c>
      <c r="H254" s="29">
        <v>20040.691230000004</v>
      </c>
      <c r="I254" s="31">
        <v>2502.0167356800007</v>
      </c>
      <c r="J254" s="70"/>
      <c r="K254" s="30">
        <f t="shared" si="24"/>
        <v>31401.359999999997</v>
      </c>
      <c r="L254" s="71">
        <f t="shared" si="25"/>
        <v>1.0000000323017868</v>
      </c>
      <c r="M254" s="29">
        <f t="shared" si="26"/>
        <v>8858.65</v>
      </c>
      <c r="N254" s="71">
        <f t="shared" si="27"/>
        <v>0.99999988485831648</v>
      </c>
      <c r="O254" s="29">
        <f t="shared" si="28"/>
        <v>20040.689999999999</v>
      </c>
      <c r="P254" s="71">
        <f t="shared" si="29"/>
        <v>0.99999993862487124</v>
      </c>
      <c r="Q254" s="29">
        <f t="shared" si="30"/>
        <v>2502.02</v>
      </c>
      <c r="R254" s="72">
        <f t="shared" si="31"/>
        <v>1.0000013046755254</v>
      </c>
    </row>
    <row r="255" spans="1:18" s="3" customFormat="1" ht="15.75" x14ac:dyDescent="0.25">
      <c r="A255" s="100" t="s">
        <v>1193</v>
      </c>
      <c r="B255" s="102" t="s">
        <v>1194</v>
      </c>
      <c r="C255" s="102"/>
      <c r="D255" s="16" t="s">
        <v>21</v>
      </c>
      <c r="E255" s="130"/>
      <c r="F255" s="30">
        <v>37770.340985680006</v>
      </c>
      <c r="G255" s="29">
        <v>11546.13478</v>
      </c>
      <c r="H255" s="29">
        <v>23722.189470000001</v>
      </c>
      <c r="I255" s="31">
        <v>2502.0167356800007</v>
      </c>
      <c r="J255" s="70"/>
      <c r="K255" s="30">
        <f t="shared" si="24"/>
        <v>37770.339999999997</v>
      </c>
      <c r="L255" s="71">
        <f t="shared" si="25"/>
        <v>0.99999997390333306</v>
      </c>
      <c r="M255" s="29">
        <f t="shared" si="26"/>
        <v>11546.13</v>
      </c>
      <c r="N255" s="71">
        <f t="shared" si="27"/>
        <v>0.99999958600864336</v>
      </c>
      <c r="O255" s="29">
        <f t="shared" si="28"/>
        <v>23722.19</v>
      </c>
      <c r="P255" s="71">
        <f t="shared" si="29"/>
        <v>1.0000000223419512</v>
      </c>
      <c r="Q255" s="29">
        <f t="shared" si="30"/>
        <v>2502.02</v>
      </c>
      <c r="R255" s="72">
        <f t="shared" si="31"/>
        <v>1.0000013046755254</v>
      </c>
    </row>
    <row r="256" spans="1:18" s="3" customFormat="1" ht="15.75" x14ac:dyDescent="0.25">
      <c r="A256" s="100" t="s">
        <v>1195</v>
      </c>
      <c r="B256" s="102" t="s">
        <v>1196</v>
      </c>
      <c r="C256" s="102"/>
      <c r="D256" s="16" t="s">
        <v>21</v>
      </c>
      <c r="E256" s="130"/>
      <c r="F256" s="30">
        <v>64125.985235680004</v>
      </c>
      <c r="G256" s="29">
        <v>17717.316759999998</v>
      </c>
      <c r="H256" s="29">
        <v>43906.651740000001</v>
      </c>
      <c r="I256" s="31">
        <v>2502.0167356800007</v>
      </c>
      <c r="J256" s="70"/>
      <c r="K256" s="30">
        <f t="shared" si="24"/>
        <v>64125.99</v>
      </c>
      <c r="L256" s="71">
        <f t="shared" si="25"/>
        <v>1.0000000742962463</v>
      </c>
      <c r="M256" s="29">
        <f t="shared" si="26"/>
        <v>17717.32</v>
      </c>
      <c r="N256" s="71">
        <f t="shared" si="27"/>
        <v>1.0000001828719352</v>
      </c>
      <c r="O256" s="29">
        <f t="shared" si="28"/>
        <v>43906.65</v>
      </c>
      <c r="P256" s="71">
        <f t="shared" si="29"/>
        <v>0.99999996037046934</v>
      </c>
      <c r="Q256" s="29">
        <f t="shared" si="30"/>
        <v>2502.02</v>
      </c>
      <c r="R256" s="72">
        <f t="shared" si="31"/>
        <v>1.0000013046755254</v>
      </c>
    </row>
    <row r="257" spans="1:18" s="3" customFormat="1" ht="15.75" x14ac:dyDescent="0.25">
      <c r="A257" s="100" t="s">
        <v>1197</v>
      </c>
      <c r="B257" s="102" t="s">
        <v>1198</v>
      </c>
      <c r="C257" s="102"/>
      <c r="D257" s="16" t="s">
        <v>21</v>
      </c>
      <c r="E257" s="130"/>
      <c r="F257" s="30">
        <v>66669.706235679987</v>
      </c>
      <c r="G257" s="29">
        <v>20404.808799999988</v>
      </c>
      <c r="H257" s="29">
        <v>43762.880700000002</v>
      </c>
      <c r="I257" s="31">
        <v>2502.0167356800007</v>
      </c>
      <c r="J257" s="70"/>
      <c r="K257" s="30">
        <f t="shared" si="24"/>
        <v>66669.710000000006</v>
      </c>
      <c r="L257" s="71">
        <f t="shared" si="25"/>
        <v>1.000000056462226</v>
      </c>
      <c r="M257" s="29">
        <f t="shared" si="26"/>
        <v>20404.810000000001</v>
      </c>
      <c r="N257" s="71">
        <f t="shared" si="27"/>
        <v>1.0000000588096671</v>
      </c>
      <c r="O257" s="29">
        <f t="shared" si="28"/>
        <v>43762.879999999997</v>
      </c>
      <c r="P257" s="71">
        <f t="shared" si="29"/>
        <v>0.99999998400470913</v>
      </c>
      <c r="Q257" s="29">
        <f t="shared" si="30"/>
        <v>2502.02</v>
      </c>
      <c r="R257" s="72">
        <f t="shared" si="31"/>
        <v>1.0000013046755254</v>
      </c>
    </row>
    <row r="258" spans="1:18" s="3" customFormat="1" ht="15.75" x14ac:dyDescent="0.25">
      <c r="A258" s="100" t="s">
        <v>1199</v>
      </c>
      <c r="B258" s="102" t="s">
        <v>1200</v>
      </c>
      <c r="C258" s="102"/>
      <c r="D258" s="16" t="s">
        <v>21</v>
      </c>
      <c r="E258" s="130"/>
      <c r="F258" s="30">
        <v>89200.189235680009</v>
      </c>
      <c r="G258" s="29">
        <v>26576.066680000018</v>
      </c>
      <c r="H258" s="29">
        <v>60122.105819999997</v>
      </c>
      <c r="I258" s="31">
        <v>2502.0167356800007</v>
      </c>
      <c r="J258" s="70"/>
      <c r="K258" s="30">
        <f t="shared" si="24"/>
        <v>89200.2</v>
      </c>
      <c r="L258" s="71">
        <f t="shared" si="25"/>
        <v>1.000000120675977</v>
      </c>
      <c r="M258" s="29">
        <f t="shared" si="26"/>
        <v>26576.07</v>
      </c>
      <c r="N258" s="71">
        <f t="shared" si="27"/>
        <v>1.0000001249244299</v>
      </c>
      <c r="O258" s="29">
        <f t="shared" si="28"/>
        <v>60122.11</v>
      </c>
      <c r="P258" s="71">
        <f t="shared" si="29"/>
        <v>1.0000000695251763</v>
      </c>
      <c r="Q258" s="29">
        <f t="shared" si="30"/>
        <v>2502.02</v>
      </c>
      <c r="R258" s="72">
        <f t="shared" si="31"/>
        <v>1.0000013046755254</v>
      </c>
    </row>
    <row r="259" spans="1:18" s="3" customFormat="1" ht="15.75" x14ac:dyDescent="0.25">
      <c r="A259" s="100" t="s">
        <v>1201</v>
      </c>
      <c r="B259" s="102" t="s">
        <v>1202</v>
      </c>
      <c r="C259" s="102"/>
      <c r="D259" s="16" t="s">
        <v>21</v>
      </c>
      <c r="E259" s="130"/>
      <c r="F259" s="30">
        <v>95569.171235679984</v>
      </c>
      <c r="G259" s="29">
        <v>29263.550439999985</v>
      </c>
      <c r="H259" s="29">
        <v>63803.604060000005</v>
      </c>
      <c r="I259" s="31">
        <v>2502.0167356800007</v>
      </c>
      <c r="J259" s="70"/>
      <c r="K259" s="30">
        <f t="shared" si="24"/>
        <v>95569.17</v>
      </c>
      <c r="L259" s="71">
        <f t="shared" si="25"/>
        <v>0.99999998707030757</v>
      </c>
      <c r="M259" s="29">
        <f t="shared" si="26"/>
        <v>29263.55</v>
      </c>
      <c r="N259" s="71">
        <f t="shared" si="27"/>
        <v>0.99999998496423093</v>
      </c>
      <c r="O259" s="29">
        <f t="shared" si="28"/>
        <v>63803.6</v>
      </c>
      <c r="P259" s="71">
        <f t="shared" si="29"/>
        <v>0.99999993636723084</v>
      </c>
      <c r="Q259" s="29">
        <f t="shared" si="30"/>
        <v>2502.02</v>
      </c>
      <c r="R259" s="72">
        <f t="shared" si="31"/>
        <v>1.0000013046755254</v>
      </c>
    </row>
    <row r="260" spans="1:18" s="3" customFormat="1" ht="15.75" x14ac:dyDescent="0.25">
      <c r="A260" s="100" t="s">
        <v>1203</v>
      </c>
      <c r="B260" s="102" t="s">
        <v>1204</v>
      </c>
      <c r="C260" s="102"/>
      <c r="D260" s="16" t="s">
        <v>19</v>
      </c>
      <c r="E260" s="16" t="s">
        <v>1205</v>
      </c>
      <c r="F260" s="30">
        <v>31228.099449999994</v>
      </c>
      <c r="G260" s="29">
        <v>8858.6510199999921</v>
      </c>
      <c r="H260" s="29">
        <v>20040.691230000004</v>
      </c>
      <c r="I260" s="31">
        <v>2328.7572000000005</v>
      </c>
      <c r="J260" s="70"/>
      <c r="K260" s="30">
        <f t="shared" ref="K260:K301" si="32">SUM(M260,O260,Q260)</f>
        <v>31228.1</v>
      </c>
      <c r="L260" s="71">
        <f t="shared" ref="L260:L301" si="33">K260/F260</f>
        <v>1.0000000176123431</v>
      </c>
      <c r="M260" s="29">
        <f t="shared" ref="M260:M301" si="34">ROUND(G260-(G260*$M$6*$F$6),2)</f>
        <v>8858.65</v>
      </c>
      <c r="N260" s="71">
        <f t="shared" ref="N260:N301" si="35">M260/G260</f>
        <v>0.99999988485831648</v>
      </c>
      <c r="O260" s="29">
        <f t="shared" ref="O260:O301" si="36">ROUND(H260-(H260*$O$6*$F$6),2)</f>
        <v>20040.689999999999</v>
      </c>
      <c r="P260" s="71">
        <f t="shared" ref="P260:P301" si="37">O260/H260</f>
        <v>0.99999993862487124</v>
      </c>
      <c r="Q260" s="29">
        <f t="shared" ref="Q260:Q301" si="38">ROUND((I260-(I260*$Q$6*$F$6)),2)</f>
        <v>2328.7600000000002</v>
      </c>
      <c r="R260" s="72">
        <f t="shared" ref="R260:R301" si="39">Q260/I260</f>
        <v>1.0000012023580644</v>
      </c>
    </row>
    <row r="261" spans="1:18" s="3" customFormat="1" ht="15.75" x14ac:dyDescent="0.25">
      <c r="A261" s="100" t="s">
        <v>1206</v>
      </c>
      <c r="B261" s="102" t="s">
        <v>1207</v>
      </c>
      <c r="C261" s="102"/>
      <c r="D261" s="16" t="s">
        <v>19</v>
      </c>
      <c r="E261" s="16" t="s">
        <v>1205</v>
      </c>
      <c r="F261" s="30">
        <v>6497.5138319999996</v>
      </c>
      <c r="G261" s="29">
        <v>2687.4837599999996</v>
      </c>
      <c r="H261" s="29">
        <v>3681.4982399999999</v>
      </c>
      <c r="I261" s="31">
        <v>128.53183200000001</v>
      </c>
      <c r="J261" s="70"/>
      <c r="K261" s="30">
        <f t="shared" si="32"/>
        <v>6497.5099999999993</v>
      </c>
      <c r="L261" s="71">
        <f t="shared" si="33"/>
        <v>0.99999941023596106</v>
      </c>
      <c r="M261" s="29">
        <f t="shared" si="34"/>
        <v>2687.48</v>
      </c>
      <c r="N261" s="71">
        <f t="shared" si="35"/>
        <v>0.99999860092177839</v>
      </c>
      <c r="O261" s="29">
        <f t="shared" si="36"/>
        <v>3681.5</v>
      </c>
      <c r="P261" s="71">
        <f t="shared" si="37"/>
        <v>1.0000004780662344</v>
      </c>
      <c r="Q261" s="29">
        <f t="shared" si="38"/>
        <v>128.53</v>
      </c>
      <c r="R261" s="72">
        <f t="shared" si="39"/>
        <v>0.99998574672148133</v>
      </c>
    </row>
    <row r="262" spans="1:18" s="3" customFormat="1" ht="15.75" x14ac:dyDescent="0.25">
      <c r="A262" s="100" t="s">
        <v>1208</v>
      </c>
      <c r="B262" s="101" t="s">
        <v>1209</v>
      </c>
      <c r="C262" s="102"/>
      <c r="D262" s="16" t="s">
        <v>19</v>
      </c>
      <c r="E262" s="16"/>
      <c r="F262" s="30">
        <v>46935.625177344773</v>
      </c>
      <c r="G262" s="29">
        <v>12014.691911664768</v>
      </c>
      <c r="H262" s="29">
        <v>32418.916530000002</v>
      </c>
      <c r="I262" s="31">
        <v>2502.0167356800007</v>
      </c>
      <c r="J262" s="70"/>
      <c r="K262" s="30">
        <f t="shared" si="32"/>
        <v>46935.63</v>
      </c>
      <c r="L262" s="71">
        <f t="shared" si="33"/>
        <v>1.0000001027504206</v>
      </c>
      <c r="M262" s="29">
        <f t="shared" si="34"/>
        <v>12014.69</v>
      </c>
      <c r="N262" s="71">
        <f t="shared" si="35"/>
        <v>0.99999984088940597</v>
      </c>
      <c r="O262" s="29">
        <f t="shared" si="36"/>
        <v>32418.92</v>
      </c>
      <c r="P262" s="71">
        <f t="shared" si="37"/>
        <v>1.000000107036273</v>
      </c>
      <c r="Q262" s="29">
        <f t="shared" si="38"/>
        <v>2502.02</v>
      </c>
      <c r="R262" s="72">
        <f t="shared" si="39"/>
        <v>1.0000013046755254</v>
      </c>
    </row>
    <row r="263" spans="1:18" s="3" customFormat="1" ht="15.75" x14ac:dyDescent="0.25">
      <c r="A263" s="100" t="s">
        <v>1210</v>
      </c>
      <c r="B263" s="101" t="s">
        <v>1348</v>
      </c>
      <c r="C263" s="102"/>
      <c r="D263" s="16" t="s">
        <v>19</v>
      </c>
      <c r="E263" s="16"/>
      <c r="F263" s="30">
        <v>28379.457547344769</v>
      </c>
      <c r="G263" s="29">
        <v>12014.691911664768</v>
      </c>
      <c r="H263" s="29">
        <v>13862.748900000001</v>
      </c>
      <c r="I263" s="31">
        <v>2502.0167356800007</v>
      </c>
      <c r="J263" s="70"/>
      <c r="K263" s="30">
        <f t="shared" si="32"/>
        <v>28379.460000000003</v>
      </c>
      <c r="L263" s="71">
        <f t="shared" si="33"/>
        <v>1.0000000864236123</v>
      </c>
      <c r="M263" s="29">
        <f t="shared" si="34"/>
        <v>12014.69</v>
      </c>
      <c r="N263" s="71">
        <f t="shared" si="35"/>
        <v>0.99999984088940597</v>
      </c>
      <c r="O263" s="29">
        <f t="shared" si="36"/>
        <v>13862.75</v>
      </c>
      <c r="P263" s="71">
        <f t="shared" si="37"/>
        <v>1.0000000793493418</v>
      </c>
      <c r="Q263" s="29">
        <f t="shared" si="38"/>
        <v>2502.02</v>
      </c>
      <c r="R263" s="72">
        <f t="shared" si="39"/>
        <v>1.0000013046755254</v>
      </c>
    </row>
    <row r="264" spans="1:18" s="3" customFormat="1" ht="15.75" x14ac:dyDescent="0.25">
      <c r="A264" s="100" t="s">
        <v>1211</v>
      </c>
      <c r="B264" s="102" t="s">
        <v>1212</v>
      </c>
      <c r="C264" s="102"/>
      <c r="D264" s="16" t="s">
        <v>19</v>
      </c>
      <c r="E264" s="16"/>
      <c r="F264" s="30">
        <v>53370.769196731773</v>
      </c>
      <c r="G264" s="29">
        <v>9577.5024610517758</v>
      </c>
      <c r="H264" s="29">
        <v>41291.25</v>
      </c>
      <c r="I264" s="31">
        <v>2502.0167356800007</v>
      </c>
      <c r="J264" s="70"/>
      <c r="K264" s="30">
        <f t="shared" si="32"/>
        <v>53370.77</v>
      </c>
      <c r="L264" s="71">
        <f t="shared" si="33"/>
        <v>1.0000000150507147</v>
      </c>
      <c r="M264" s="29">
        <f t="shared" si="34"/>
        <v>9577.5</v>
      </c>
      <c r="N264" s="71">
        <f t="shared" si="35"/>
        <v>0.99999974303825179</v>
      </c>
      <c r="O264" s="29">
        <f t="shared" si="36"/>
        <v>41291.25</v>
      </c>
      <c r="P264" s="71">
        <f t="shared" si="37"/>
        <v>1</v>
      </c>
      <c r="Q264" s="29">
        <f t="shared" si="38"/>
        <v>2502.02</v>
      </c>
      <c r="R264" s="72">
        <f t="shared" si="39"/>
        <v>1.0000013046755254</v>
      </c>
    </row>
    <row r="265" spans="1:18" s="3" customFormat="1" ht="97.5" x14ac:dyDescent="0.25">
      <c r="A265" s="131" t="s">
        <v>312</v>
      </c>
      <c r="B265" s="132" t="s">
        <v>308</v>
      </c>
      <c r="C265" s="102" t="s">
        <v>993</v>
      </c>
      <c r="D265" s="16" t="s">
        <v>21</v>
      </c>
      <c r="E265" s="16"/>
      <c r="F265" s="30">
        <v>21452.771406446212</v>
      </c>
      <c r="G265" s="29">
        <v>3828.6574485439996</v>
      </c>
      <c r="H265" s="29">
        <v>15122.097222222212</v>
      </c>
      <c r="I265" s="31">
        <v>2502.0167356800007</v>
      </c>
      <c r="J265" s="70"/>
      <c r="K265" s="30">
        <f t="shared" si="32"/>
        <v>21452.780000000002</v>
      </c>
      <c r="L265" s="71">
        <f t="shared" si="33"/>
        <v>1.0000004005801222</v>
      </c>
      <c r="M265" s="29">
        <f t="shared" si="34"/>
        <v>3828.66</v>
      </c>
      <c r="N265" s="71">
        <f t="shared" si="35"/>
        <v>1.0000006664101018</v>
      </c>
      <c r="O265" s="29">
        <f t="shared" si="36"/>
        <v>15122.1</v>
      </c>
      <c r="P265" s="71">
        <f t="shared" si="37"/>
        <v>1.0000001836899834</v>
      </c>
      <c r="Q265" s="29">
        <f t="shared" si="38"/>
        <v>2502.02</v>
      </c>
      <c r="R265" s="72">
        <f t="shared" si="39"/>
        <v>1.0000013046755254</v>
      </c>
    </row>
    <row r="266" spans="1:18" s="3" customFormat="1" ht="31.5" x14ac:dyDescent="0.25">
      <c r="A266" s="131" t="s">
        <v>313</v>
      </c>
      <c r="B266" s="102" t="s">
        <v>1213</v>
      </c>
      <c r="C266" s="102" t="s">
        <v>1213</v>
      </c>
      <c r="D266" s="16" t="s">
        <v>256</v>
      </c>
      <c r="E266" s="74" t="s">
        <v>1214</v>
      </c>
      <c r="F266" s="30">
        <v>48887.331609600005</v>
      </c>
      <c r="G266" s="29">
        <v>0</v>
      </c>
      <c r="H266" s="29">
        <v>0</v>
      </c>
      <c r="I266" s="31">
        <v>48887.331609600005</v>
      </c>
      <c r="J266" s="70"/>
      <c r="K266" s="30">
        <f t="shared" si="32"/>
        <v>48887.33</v>
      </c>
      <c r="L266" s="71">
        <f t="shared" si="33"/>
        <v>0.9999999670753148</v>
      </c>
      <c r="M266" s="29">
        <f t="shared" si="34"/>
        <v>0</v>
      </c>
      <c r="N266" s="71" t="e">
        <f t="shared" si="35"/>
        <v>#DIV/0!</v>
      </c>
      <c r="O266" s="29">
        <f t="shared" si="36"/>
        <v>0</v>
      </c>
      <c r="P266" s="71" t="e">
        <f t="shared" si="37"/>
        <v>#DIV/0!</v>
      </c>
      <c r="Q266" s="29">
        <f t="shared" si="38"/>
        <v>48887.33</v>
      </c>
      <c r="R266" s="72">
        <f t="shared" si="39"/>
        <v>0.9999999670753148</v>
      </c>
    </row>
    <row r="267" spans="1:18" s="3" customFormat="1" ht="116.25" x14ac:dyDescent="0.25">
      <c r="A267" s="131" t="s">
        <v>315</v>
      </c>
      <c r="B267" s="102" t="s">
        <v>994</v>
      </c>
      <c r="C267" s="102" t="s">
        <v>995</v>
      </c>
      <c r="D267" s="16" t="s">
        <v>311</v>
      </c>
      <c r="E267" s="74" t="s">
        <v>1215</v>
      </c>
      <c r="F267" s="30">
        <v>1513.2781791014302</v>
      </c>
      <c r="G267" s="29">
        <v>521.40476681871007</v>
      </c>
      <c r="H267" s="29">
        <v>881.85834</v>
      </c>
      <c r="I267" s="31">
        <v>110.01507228272001</v>
      </c>
      <c r="J267" s="70"/>
      <c r="K267" s="30">
        <f t="shared" si="32"/>
        <v>1513.28</v>
      </c>
      <c r="L267" s="71">
        <f t="shared" si="33"/>
        <v>1.0000012032807946</v>
      </c>
      <c r="M267" s="29">
        <f t="shared" si="34"/>
        <v>521.4</v>
      </c>
      <c r="N267" s="71">
        <f t="shared" si="35"/>
        <v>0.99999085773852969</v>
      </c>
      <c r="O267" s="29">
        <f t="shared" si="36"/>
        <v>881.86</v>
      </c>
      <c r="P267" s="71">
        <f t="shared" si="37"/>
        <v>1.0000018823885024</v>
      </c>
      <c r="Q267" s="29">
        <f t="shared" si="38"/>
        <v>110.02</v>
      </c>
      <c r="R267" s="72">
        <f t="shared" si="39"/>
        <v>1.0000447912924815</v>
      </c>
    </row>
    <row r="268" spans="1:18" s="3" customFormat="1" ht="94.5" x14ac:dyDescent="0.25">
      <c r="A268" s="131" t="s">
        <v>317</v>
      </c>
      <c r="B268" s="102" t="s">
        <v>868</v>
      </c>
      <c r="C268" s="102" t="s">
        <v>1349</v>
      </c>
      <c r="D268" s="16" t="s">
        <v>311</v>
      </c>
      <c r="E268" s="74" t="s">
        <v>1216</v>
      </c>
      <c r="F268" s="30">
        <v>1144.0264405135156</v>
      </c>
      <c r="G268" s="29">
        <v>406.76041036642215</v>
      </c>
      <c r="H268" s="29">
        <v>687.95892000000003</v>
      </c>
      <c r="I268" s="31">
        <v>49.307110147093383</v>
      </c>
      <c r="J268" s="70"/>
      <c r="K268" s="30">
        <f t="shared" si="32"/>
        <v>1144.03</v>
      </c>
      <c r="L268" s="71">
        <f t="shared" si="33"/>
        <v>1.0000031113673236</v>
      </c>
      <c r="M268" s="29">
        <f t="shared" si="34"/>
        <v>406.76</v>
      </c>
      <c r="N268" s="71">
        <f t="shared" si="35"/>
        <v>0.99999899113480151</v>
      </c>
      <c r="O268" s="29">
        <f t="shared" si="36"/>
        <v>687.96</v>
      </c>
      <c r="P268" s="71">
        <f t="shared" si="37"/>
        <v>1.0000015698611773</v>
      </c>
      <c r="Q268" s="29">
        <f t="shared" si="38"/>
        <v>49.31</v>
      </c>
      <c r="R268" s="72">
        <f t="shared" si="39"/>
        <v>1.0000586092532699</v>
      </c>
    </row>
    <row r="269" spans="1:18" s="3" customFormat="1" ht="47.25" x14ac:dyDescent="0.25">
      <c r="A269" s="131" t="s">
        <v>322</v>
      </c>
      <c r="B269" s="102" t="s">
        <v>314</v>
      </c>
      <c r="C269" s="102" t="s">
        <v>996</v>
      </c>
      <c r="D269" s="16" t="s">
        <v>19</v>
      </c>
      <c r="E269" s="74" t="s">
        <v>829</v>
      </c>
      <c r="F269" s="30">
        <v>6586.3659892885044</v>
      </c>
      <c r="G269" s="29">
        <v>4196.3823729018413</v>
      </c>
      <c r="H269" s="29">
        <v>1974.261941666663</v>
      </c>
      <c r="I269" s="31">
        <v>415.72167472000001</v>
      </c>
      <c r="J269" s="70"/>
      <c r="K269" s="30">
        <f t="shared" si="32"/>
        <v>6586.3600000000006</v>
      </c>
      <c r="L269" s="71">
        <f t="shared" si="33"/>
        <v>0.99999909065355408</v>
      </c>
      <c r="M269" s="29">
        <f t="shared" si="34"/>
        <v>4196.38</v>
      </c>
      <c r="N269" s="71">
        <f t="shared" si="35"/>
        <v>0.99999943453631479</v>
      </c>
      <c r="O269" s="29">
        <f t="shared" si="36"/>
        <v>1974.26</v>
      </c>
      <c r="P269" s="71">
        <f t="shared" si="37"/>
        <v>0.99999901651010836</v>
      </c>
      <c r="Q269" s="29">
        <f t="shared" si="38"/>
        <v>415.72</v>
      </c>
      <c r="R269" s="72">
        <f t="shared" si="39"/>
        <v>0.99999597153552044</v>
      </c>
    </row>
    <row r="270" spans="1:18" s="3" customFormat="1" ht="78.75" x14ac:dyDescent="0.25">
      <c r="A270" s="131" t="s">
        <v>325</v>
      </c>
      <c r="B270" s="102" t="s">
        <v>316</v>
      </c>
      <c r="C270" s="102" t="s">
        <v>1350</v>
      </c>
      <c r="D270" s="16" t="s">
        <v>19</v>
      </c>
      <c r="E270" s="16"/>
      <c r="F270" s="30">
        <v>10540.32751544416</v>
      </c>
      <c r="G270" s="29">
        <v>7325.3847880342082</v>
      </c>
      <c r="H270" s="29">
        <v>2550.625</v>
      </c>
      <c r="I270" s="31">
        <v>664.317727409952</v>
      </c>
      <c r="J270" s="70"/>
      <c r="K270" s="30">
        <f t="shared" si="32"/>
        <v>10540.33</v>
      </c>
      <c r="L270" s="71">
        <f t="shared" si="33"/>
        <v>1.0000002357190358</v>
      </c>
      <c r="M270" s="29">
        <f t="shared" si="34"/>
        <v>7325.38</v>
      </c>
      <c r="N270" s="71">
        <f t="shared" si="35"/>
        <v>0.99999934637778809</v>
      </c>
      <c r="O270" s="29">
        <f t="shared" si="36"/>
        <v>2550.63</v>
      </c>
      <c r="P270" s="71">
        <f t="shared" si="37"/>
        <v>1.0000019603038472</v>
      </c>
      <c r="Q270" s="29">
        <f t="shared" si="38"/>
        <v>664.32</v>
      </c>
      <c r="R270" s="72">
        <f t="shared" si="39"/>
        <v>1.000003420938437</v>
      </c>
    </row>
    <row r="271" spans="1:18" s="3" customFormat="1" ht="31.5" x14ac:dyDescent="0.25">
      <c r="A271" s="131" t="s">
        <v>327</v>
      </c>
      <c r="B271" s="102" t="s">
        <v>318</v>
      </c>
      <c r="C271" s="102" t="s">
        <v>997</v>
      </c>
      <c r="D271" s="16"/>
      <c r="E271" s="74"/>
      <c r="F271" s="30"/>
      <c r="G271" s="29"/>
      <c r="H271" s="29"/>
      <c r="I271" s="31"/>
      <c r="J271" s="70"/>
      <c r="K271" s="30"/>
      <c r="L271" s="71"/>
      <c r="M271" s="29"/>
      <c r="N271" s="71"/>
      <c r="O271" s="29"/>
      <c r="P271" s="71"/>
      <c r="Q271" s="29"/>
      <c r="R271" s="72"/>
    </row>
    <row r="272" spans="1:18" s="3" customFormat="1" ht="15.75" x14ac:dyDescent="0.25">
      <c r="A272" s="131" t="s">
        <v>1217</v>
      </c>
      <c r="B272" s="102" t="s">
        <v>319</v>
      </c>
      <c r="C272" s="102"/>
      <c r="D272" s="16" t="s">
        <v>320</v>
      </c>
      <c r="E272" s="16" t="s">
        <v>1218</v>
      </c>
      <c r="F272" s="30">
        <v>7108.9445688135993</v>
      </c>
      <c r="G272" s="29">
        <v>6096.5683512135993</v>
      </c>
      <c r="H272" s="29">
        <v>0</v>
      </c>
      <c r="I272" s="31">
        <v>1012.3762176000001</v>
      </c>
      <c r="J272" s="70"/>
      <c r="K272" s="30">
        <f t="shared" si="32"/>
        <v>7108.95</v>
      </c>
      <c r="L272" s="71">
        <f t="shared" si="33"/>
        <v>1.0000007639933535</v>
      </c>
      <c r="M272" s="29">
        <f t="shared" si="34"/>
        <v>6096.57</v>
      </c>
      <c r="N272" s="71">
        <f t="shared" si="35"/>
        <v>1.0000002704449955</v>
      </c>
      <c r="O272" s="29">
        <f t="shared" si="36"/>
        <v>0</v>
      </c>
      <c r="P272" s="71" t="e">
        <f t="shared" si="37"/>
        <v>#DIV/0!</v>
      </c>
      <c r="Q272" s="29">
        <f t="shared" si="38"/>
        <v>1012.38</v>
      </c>
      <c r="R272" s="72">
        <f t="shared" si="39"/>
        <v>1.000003736160465</v>
      </c>
    </row>
    <row r="273" spans="1:18" s="3" customFormat="1" ht="15.75" x14ac:dyDescent="0.25">
      <c r="A273" s="131" t="s">
        <v>1219</v>
      </c>
      <c r="B273" s="102" t="s">
        <v>321</v>
      </c>
      <c r="C273" s="102"/>
      <c r="D273" s="16" t="s">
        <v>320</v>
      </c>
      <c r="E273" s="16" t="s">
        <v>1218</v>
      </c>
      <c r="F273" s="30">
        <v>11303.270370863325</v>
      </c>
      <c r="G273" s="29">
        <v>10290.894153263325</v>
      </c>
      <c r="H273" s="29">
        <v>0</v>
      </c>
      <c r="I273" s="31">
        <v>1012.3762176000001</v>
      </c>
      <c r="J273" s="70"/>
      <c r="K273" s="30">
        <f t="shared" si="32"/>
        <v>11303.269999999999</v>
      </c>
      <c r="L273" s="71">
        <f t="shared" si="33"/>
        <v>0.99999996718973228</v>
      </c>
      <c r="M273" s="29">
        <f t="shared" si="34"/>
        <v>10290.89</v>
      </c>
      <c r="N273" s="71">
        <f t="shared" si="35"/>
        <v>0.99999959641375535</v>
      </c>
      <c r="O273" s="29">
        <f t="shared" si="36"/>
        <v>0</v>
      </c>
      <c r="P273" s="71" t="e">
        <f t="shared" si="37"/>
        <v>#DIV/0!</v>
      </c>
      <c r="Q273" s="29">
        <f t="shared" si="38"/>
        <v>1012.38</v>
      </c>
      <c r="R273" s="72">
        <f t="shared" si="39"/>
        <v>1.000003736160465</v>
      </c>
    </row>
    <row r="274" spans="1:18" s="3" customFormat="1" ht="132" x14ac:dyDescent="0.25">
      <c r="A274" s="131" t="s">
        <v>329</v>
      </c>
      <c r="B274" s="109" t="s">
        <v>323</v>
      </c>
      <c r="C274" s="109" t="s">
        <v>998</v>
      </c>
      <c r="D274" s="17" t="s">
        <v>324</v>
      </c>
      <c r="E274" s="16"/>
      <c r="F274" s="30">
        <v>44392.465910598847</v>
      </c>
      <c r="G274" s="29">
        <v>23932.646045708141</v>
      </c>
      <c r="H274" s="29">
        <v>17445.48541666671</v>
      </c>
      <c r="I274" s="31">
        <v>3014.334448224</v>
      </c>
      <c r="J274" s="70"/>
      <c r="K274" s="30">
        <f t="shared" si="32"/>
        <v>44392.47</v>
      </c>
      <c r="L274" s="71">
        <f t="shared" si="33"/>
        <v>1.0000000921192611</v>
      </c>
      <c r="M274" s="29">
        <f t="shared" si="34"/>
        <v>23932.65</v>
      </c>
      <c r="N274" s="71">
        <f t="shared" si="35"/>
        <v>1.0000001652258532</v>
      </c>
      <c r="O274" s="29">
        <f t="shared" si="36"/>
        <v>17445.490000000002</v>
      </c>
      <c r="P274" s="71">
        <f t="shared" si="37"/>
        <v>1.0000002627231734</v>
      </c>
      <c r="Q274" s="29">
        <f t="shared" si="38"/>
        <v>3014.33</v>
      </c>
      <c r="R274" s="72">
        <f t="shared" si="39"/>
        <v>0.99999852430973524</v>
      </c>
    </row>
    <row r="275" spans="1:18" s="3" customFormat="1" ht="132" x14ac:dyDescent="0.25">
      <c r="A275" s="131" t="s">
        <v>331</v>
      </c>
      <c r="B275" s="133" t="s">
        <v>326</v>
      </c>
      <c r="C275" s="102" t="s">
        <v>999</v>
      </c>
      <c r="D275" s="17" t="s">
        <v>324</v>
      </c>
      <c r="E275" s="74"/>
      <c r="F275" s="30">
        <v>376584.03449258651</v>
      </c>
      <c r="G275" s="29">
        <v>259915.69918348189</v>
      </c>
      <c r="H275" s="29">
        <v>81747.234983333372</v>
      </c>
      <c r="I275" s="31">
        <v>34921.100325771265</v>
      </c>
      <c r="J275" s="70"/>
      <c r="K275" s="30">
        <f t="shared" si="32"/>
        <v>376584.02999999997</v>
      </c>
      <c r="L275" s="71">
        <f t="shared" si="33"/>
        <v>0.99999998807016199</v>
      </c>
      <c r="M275" s="29">
        <f t="shared" si="34"/>
        <v>259915.7</v>
      </c>
      <c r="N275" s="71">
        <f t="shared" si="35"/>
        <v>1.0000000031414729</v>
      </c>
      <c r="O275" s="29">
        <f t="shared" si="36"/>
        <v>81747.23</v>
      </c>
      <c r="P275" s="71">
        <f t="shared" si="37"/>
        <v>0.99999993903973172</v>
      </c>
      <c r="Q275" s="29">
        <f t="shared" si="38"/>
        <v>34921.1</v>
      </c>
      <c r="R275" s="72">
        <f t="shared" si="39"/>
        <v>0.99999999067121992</v>
      </c>
    </row>
    <row r="276" spans="1:18" s="3" customFormat="1" ht="132" x14ac:dyDescent="0.25">
      <c r="A276" s="131" t="s">
        <v>332</v>
      </c>
      <c r="B276" s="133" t="s">
        <v>328</v>
      </c>
      <c r="C276" s="102" t="s">
        <v>1000</v>
      </c>
      <c r="D276" s="17" t="s">
        <v>324</v>
      </c>
      <c r="E276" s="74"/>
      <c r="F276" s="30">
        <v>357612.65547886177</v>
      </c>
      <c r="G276" s="29">
        <v>246498.85370604563</v>
      </c>
      <c r="H276" s="29">
        <v>77938.756463333382</v>
      </c>
      <c r="I276" s="31">
        <v>33175.04530948271</v>
      </c>
      <c r="J276" s="70"/>
      <c r="K276" s="30">
        <f t="shared" si="32"/>
        <v>357612.66</v>
      </c>
      <c r="L276" s="71">
        <f t="shared" si="33"/>
        <v>1.0000000126425566</v>
      </c>
      <c r="M276" s="29">
        <f t="shared" si="34"/>
        <v>246498.85</v>
      </c>
      <c r="N276" s="71">
        <f t="shared" si="35"/>
        <v>0.99999998496526221</v>
      </c>
      <c r="O276" s="29">
        <f t="shared" si="36"/>
        <v>77938.759999999995</v>
      </c>
      <c r="P276" s="71">
        <f t="shared" si="37"/>
        <v>1.0000000453775089</v>
      </c>
      <c r="Q276" s="29">
        <f t="shared" si="38"/>
        <v>33175.050000000003</v>
      </c>
      <c r="R276" s="72">
        <f t="shared" si="39"/>
        <v>1.0000001413869144</v>
      </c>
    </row>
    <row r="277" spans="1:18" s="3" customFormat="1" ht="63" x14ac:dyDescent="0.25">
      <c r="A277" s="131" t="s">
        <v>1220</v>
      </c>
      <c r="B277" s="133" t="s">
        <v>330</v>
      </c>
      <c r="C277" s="102" t="s">
        <v>1001</v>
      </c>
      <c r="D277" s="17" t="s">
        <v>324</v>
      </c>
      <c r="E277" s="16"/>
      <c r="F277" s="30">
        <v>42057.067448675902</v>
      </c>
      <c r="G277" s="29">
        <v>28679.620765166532</v>
      </c>
      <c r="H277" s="29">
        <v>11328.175833333371</v>
      </c>
      <c r="I277" s="31">
        <v>2049.2708501760003</v>
      </c>
      <c r="J277" s="70"/>
      <c r="K277" s="30">
        <f t="shared" si="32"/>
        <v>42057.07</v>
      </c>
      <c r="L277" s="71">
        <f t="shared" si="33"/>
        <v>1.0000000606633856</v>
      </c>
      <c r="M277" s="29">
        <f t="shared" si="34"/>
        <v>28679.62</v>
      </c>
      <c r="N277" s="71">
        <f t="shared" si="35"/>
        <v>0.99999997332020041</v>
      </c>
      <c r="O277" s="29">
        <f t="shared" si="36"/>
        <v>11328.18</v>
      </c>
      <c r="P277" s="71">
        <f t="shared" si="37"/>
        <v>1.0000003678144382</v>
      </c>
      <c r="Q277" s="29">
        <f t="shared" si="38"/>
        <v>2049.27</v>
      </c>
      <c r="R277" s="72">
        <f t="shared" si="39"/>
        <v>0.99999958513243858</v>
      </c>
    </row>
    <row r="278" spans="1:18" s="3" customFormat="1" ht="147.75" x14ac:dyDescent="0.25">
      <c r="A278" s="131" t="s">
        <v>1221</v>
      </c>
      <c r="B278" s="102" t="s">
        <v>1002</v>
      </c>
      <c r="C278" s="102" t="s">
        <v>1003</v>
      </c>
      <c r="D278" s="16" t="s">
        <v>1222</v>
      </c>
      <c r="E278" s="16"/>
      <c r="F278" s="30">
        <v>509731.21700050478</v>
      </c>
      <c r="G278" s="29">
        <v>349063.90808117139</v>
      </c>
      <c r="H278" s="29">
        <v>107052.66458333338</v>
      </c>
      <c r="I278" s="31">
        <v>53614.644336000005</v>
      </c>
      <c r="J278" s="70"/>
      <c r="K278" s="30">
        <f t="shared" si="32"/>
        <v>509731.20999999996</v>
      </c>
      <c r="L278" s="71">
        <f t="shared" si="33"/>
        <v>0.99999998626628195</v>
      </c>
      <c r="M278" s="29">
        <f t="shared" si="34"/>
        <v>349063.91</v>
      </c>
      <c r="N278" s="71">
        <f t="shared" si="35"/>
        <v>1.0000000054970695</v>
      </c>
      <c r="O278" s="29">
        <f t="shared" si="36"/>
        <v>107052.66</v>
      </c>
      <c r="P278" s="71">
        <f t="shared" si="37"/>
        <v>0.99999995718618129</v>
      </c>
      <c r="Q278" s="29">
        <f t="shared" si="38"/>
        <v>53614.64</v>
      </c>
      <c r="R278" s="72">
        <f t="shared" si="39"/>
        <v>0.99999991912657338</v>
      </c>
    </row>
    <row r="279" spans="1:18" s="3" customFormat="1" ht="147.75" x14ac:dyDescent="0.25">
      <c r="A279" s="131" t="s">
        <v>1223</v>
      </c>
      <c r="B279" s="101" t="s">
        <v>916</v>
      </c>
      <c r="C279" s="102" t="s">
        <v>1004</v>
      </c>
      <c r="D279" s="16" t="s">
        <v>1222</v>
      </c>
      <c r="E279" s="16"/>
      <c r="F279" s="30">
        <v>782570.87816037599</v>
      </c>
      <c r="G279" s="29">
        <v>433463.80935361597</v>
      </c>
      <c r="H279" s="29">
        <v>289121.92100000003</v>
      </c>
      <c r="I279" s="31">
        <v>59985.147806760004</v>
      </c>
      <c r="J279" s="70"/>
      <c r="K279" s="30">
        <f t="shared" si="32"/>
        <v>782570.88</v>
      </c>
      <c r="L279" s="71">
        <f t="shared" si="33"/>
        <v>1.0000000023507443</v>
      </c>
      <c r="M279" s="29">
        <f t="shared" si="34"/>
        <v>433463.81</v>
      </c>
      <c r="N279" s="71">
        <f t="shared" si="35"/>
        <v>1.0000000014912065</v>
      </c>
      <c r="O279" s="29">
        <f t="shared" si="36"/>
        <v>289121.91999999998</v>
      </c>
      <c r="P279" s="71">
        <f t="shared" si="37"/>
        <v>0.99999999654125138</v>
      </c>
      <c r="Q279" s="29">
        <f t="shared" si="38"/>
        <v>59985.15</v>
      </c>
      <c r="R279" s="72">
        <f t="shared" si="39"/>
        <v>1.0000000365630506</v>
      </c>
    </row>
    <row r="280" spans="1:18" s="3" customFormat="1" ht="47.25" x14ac:dyDescent="0.25">
      <c r="A280" s="131" t="s">
        <v>1224</v>
      </c>
      <c r="B280" s="102" t="s">
        <v>333</v>
      </c>
      <c r="C280" s="102" t="s">
        <v>1351</v>
      </c>
      <c r="D280" s="16" t="s">
        <v>869</v>
      </c>
      <c r="E280" s="16"/>
      <c r="F280" s="30">
        <v>3537.5237205982912</v>
      </c>
      <c r="G280" s="29">
        <v>1712.7680845454909</v>
      </c>
      <c r="H280" s="29">
        <v>1582.2983000000002</v>
      </c>
      <c r="I280" s="31">
        <v>242.45733605280003</v>
      </c>
      <c r="J280" s="70"/>
      <c r="K280" s="30">
        <f t="shared" si="32"/>
        <v>3537.5299999999997</v>
      </c>
      <c r="L280" s="71">
        <f t="shared" si="33"/>
        <v>1.0000017750839865</v>
      </c>
      <c r="M280" s="29">
        <f t="shared" si="34"/>
        <v>1712.77</v>
      </c>
      <c r="N280" s="71">
        <f t="shared" si="35"/>
        <v>1.0000011183385109</v>
      </c>
      <c r="O280" s="29">
        <f t="shared" si="36"/>
        <v>1582.3</v>
      </c>
      <c r="P280" s="71">
        <f t="shared" si="37"/>
        <v>1.0000010743865426</v>
      </c>
      <c r="Q280" s="29">
        <f t="shared" si="38"/>
        <v>242.46</v>
      </c>
      <c r="R280" s="72">
        <f t="shared" si="39"/>
        <v>1.0000109872823126</v>
      </c>
    </row>
    <row r="281" spans="1:18" s="3" customFormat="1" ht="262.5" x14ac:dyDescent="0.25">
      <c r="A281" s="99"/>
      <c r="B281" s="134" t="s">
        <v>1005</v>
      </c>
      <c r="C281" s="135"/>
      <c r="D281" s="136"/>
      <c r="E281" s="73"/>
      <c r="F281" s="30"/>
      <c r="G281" s="29"/>
      <c r="H281" s="29"/>
      <c r="I281" s="31"/>
      <c r="J281" s="70"/>
      <c r="K281" s="30"/>
      <c r="L281" s="71"/>
      <c r="M281" s="29"/>
      <c r="N281" s="71"/>
      <c r="O281" s="29"/>
      <c r="P281" s="71"/>
      <c r="Q281" s="29"/>
      <c r="R281" s="72"/>
    </row>
    <row r="282" spans="1:18" s="3" customFormat="1" ht="18.75" x14ac:dyDescent="0.25">
      <c r="A282" s="137" t="s">
        <v>1225</v>
      </c>
      <c r="B282" s="138"/>
      <c r="C282" s="138"/>
      <c r="D282" s="18"/>
      <c r="E282" s="138"/>
      <c r="F282" s="30"/>
      <c r="G282" s="29"/>
      <c r="H282" s="29"/>
      <c r="I282" s="31"/>
      <c r="J282" s="70"/>
      <c r="K282" s="30"/>
      <c r="L282" s="71"/>
      <c r="M282" s="29"/>
      <c r="N282" s="71"/>
      <c r="O282" s="29"/>
      <c r="P282" s="71"/>
      <c r="Q282" s="29"/>
      <c r="R282" s="72"/>
    </row>
    <row r="283" spans="1:18" s="3" customFormat="1" ht="18.75" x14ac:dyDescent="0.25">
      <c r="A283" s="139" t="s">
        <v>334</v>
      </c>
      <c r="B283" s="140"/>
      <c r="C283" s="140"/>
      <c r="D283" s="18"/>
      <c r="E283" s="77"/>
      <c r="F283" s="30"/>
      <c r="G283" s="29"/>
      <c r="H283" s="29"/>
      <c r="I283" s="31"/>
      <c r="J283" s="70"/>
      <c r="K283" s="30"/>
      <c r="L283" s="71"/>
      <c r="M283" s="29"/>
      <c r="N283" s="71"/>
      <c r="O283" s="29"/>
      <c r="P283" s="71"/>
      <c r="Q283" s="29"/>
      <c r="R283" s="72"/>
    </row>
    <row r="284" spans="1:18" s="3" customFormat="1" ht="63" x14ac:dyDescent="0.25">
      <c r="A284" s="100" t="s">
        <v>335</v>
      </c>
      <c r="B284" s="141" t="s">
        <v>336</v>
      </c>
      <c r="C284" s="133" t="s">
        <v>1352</v>
      </c>
      <c r="D284" s="13" t="s">
        <v>311</v>
      </c>
      <c r="E284" s="74" t="s">
        <v>830</v>
      </c>
      <c r="F284" s="30">
        <v>322.59942811598989</v>
      </c>
      <c r="G284" s="29">
        <v>221.4443394424934</v>
      </c>
      <c r="H284" s="29">
        <v>84.113149354886531</v>
      </c>
      <c r="I284" s="31">
        <v>17.041939318609924</v>
      </c>
      <c r="J284" s="70"/>
      <c r="K284" s="30">
        <f t="shared" si="32"/>
        <v>322.59000000000003</v>
      </c>
      <c r="L284" s="71">
        <f t="shared" si="33"/>
        <v>0.99997077454214678</v>
      </c>
      <c r="M284" s="29">
        <f t="shared" si="34"/>
        <v>221.44</v>
      </c>
      <c r="N284" s="71">
        <f t="shared" si="35"/>
        <v>0.99998040391321663</v>
      </c>
      <c r="O284" s="29">
        <f t="shared" si="36"/>
        <v>84.11</v>
      </c>
      <c r="P284" s="71">
        <f t="shared" si="37"/>
        <v>0.99996255811474566</v>
      </c>
      <c r="Q284" s="29">
        <f t="shared" si="38"/>
        <v>17.04</v>
      </c>
      <c r="R284" s="72">
        <f t="shared" si="39"/>
        <v>0.99988620317361376</v>
      </c>
    </row>
    <row r="285" spans="1:18" s="3" customFormat="1" ht="63" x14ac:dyDescent="0.25">
      <c r="A285" s="100" t="s">
        <v>337</v>
      </c>
      <c r="B285" s="141" t="s">
        <v>338</v>
      </c>
      <c r="C285" s="133" t="s">
        <v>1006</v>
      </c>
      <c r="D285" s="13" t="s">
        <v>311</v>
      </c>
      <c r="E285" s="74" t="s">
        <v>830</v>
      </c>
      <c r="F285" s="30">
        <v>490.70216703295625</v>
      </c>
      <c r="G285" s="29">
        <v>246.79772888908798</v>
      </c>
      <c r="H285" s="29">
        <v>220.92124293746826</v>
      </c>
      <c r="I285" s="31">
        <v>22.983195206400005</v>
      </c>
      <c r="J285" s="70"/>
      <c r="K285" s="30">
        <f t="shared" si="32"/>
        <v>490.70000000000005</v>
      </c>
      <c r="L285" s="71">
        <f t="shared" si="33"/>
        <v>0.99999558381213327</v>
      </c>
      <c r="M285" s="29">
        <f t="shared" si="34"/>
        <v>246.8</v>
      </c>
      <c r="N285" s="71">
        <f t="shared" si="35"/>
        <v>1.0000092023169025</v>
      </c>
      <c r="O285" s="29">
        <f t="shared" si="36"/>
        <v>220.92</v>
      </c>
      <c r="P285" s="71">
        <f t="shared" si="37"/>
        <v>0.99999437384358447</v>
      </c>
      <c r="Q285" s="29">
        <f t="shared" si="38"/>
        <v>22.98</v>
      </c>
      <c r="R285" s="72">
        <f t="shared" si="39"/>
        <v>0.99986097640596483</v>
      </c>
    </row>
    <row r="286" spans="1:18" s="3" customFormat="1" ht="63" x14ac:dyDescent="0.25">
      <c r="A286" s="100" t="s">
        <v>339</v>
      </c>
      <c r="B286" s="102" t="s">
        <v>340</v>
      </c>
      <c r="C286" s="133" t="s">
        <v>1007</v>
      </c>
      <c r="D286" s="16" t="s">
        <v>311</v>
      </c>
      <c r="E286" s="74" t="s">
        <v>831</v>
      </c>
      <c r="F286" s="30">
        <v>671.83819345770951</v>
      </c>
      <c r="G286" s="29">
        <v>248.19552503391361</v>
      </c>
      <c r="H286" s="29">
        <v>378.8953866262919</v>
      </c>
      <c r="I286" s="31">
        <v>44.747281797504009</v>
      </c>
      <c r="J286" s="70"/>
      <c r="K286" s="30">
        <f t="shared" si="32"/>
        <v>671.84999999999991</v>
      </c>
      <c r="L286" s="71">
        <f t="shared" si="33"/>
        <v>1.0000175734907681</v>
      </c>
      <c r="M286" s="29">
        <f t="shared" si="34"/>
        <v>248.2</v>
      </c>
      <c r="N286" s="71">
        <f t="shared" si="35"/>
        <v>1.0000180300031025</v>
      </c>
      <c r="O286" s="29">
        <f t="shared" si="36"/>
        <v>378.9</v>
      </c>
      <c r="P286" s="71">
        <f t="shared" si="37"/>
        <v>1.0000121758508309</v>
      </c>
      <c r="Q286" s="29">
        <f t="shared" si="38"/>
        <v>44.75</v>
      </c>
      <c r="R286" s="72">
        <f t="shared" si="39"/>
        <v>1.000060745645027</v>
      </c>
    </row>
    <row r="287" spans="1:18" s="3" customFormat="1" ht="47.25" x14ac:dyDescent="0.25">
      <c r="A287" s="100" t="s">
        <v>341</v>
      </c>
      <c r="B287" s="141" t="s">
        <v>342</v>
      </c>
      <c r="C287" s="102" t="s">
        <v>1008</v>
      </c>
      <c r="D287" s="13" t="s">
        <v>311</v>
      </c>
      <c r="E287" s="14" t="s">
        <v>832</v>
      </c>
      <c r="F287" s="30">
        <v>410.94193348489159</v>
      </c>
      <c r="G287" s="29">
        <v>190.11043687582497</v>
      </c>
      <c r="H287" s="29">
        <v>189.07266666666666</v>
      </c>
      <c r="I287" s="31">
        <v>31.758829942400002</v>
      </c>
      <c r="J287" s="70"/>
      <c r="K287" s="30">
        <f t="shared" si="32"/>
        <v>410.94</v>
      </c>
      <c r="L287" s="71">
        <f t="shared" si="33"/>
        <v>0.99999529499246964</v>
      </c>
      <c r="M287" s="29">
        <f t="shared" si="34"/>
        <v>190.11</v>
      </c>
      <c r="N287" s="71">
        <f t="shared" si="35"/>
        <v>0.99999770198926408</v>
      </c>
      <c r="O287" s="29">
        <f t="shared" si="36"/>
        <v>189.07</v>
      </c>
      <c r="P287" s="71">
        <f t="shared" si="37"/>
        <v>0.99998589607523036</v>
      </c>
      <c r="Q287" s="29">
        <f t="shared" si="38"/>
        <v>31.76</v>
      </c>
      <c r="R287" s="72">
        <f t="shared" si="39"/>
        <v>1.0000368419618142</v>
      </c>
    </row>
    <row r="288" spans="1:18" s="3" customFormat="1" ht="47.25" x14ac:dyDescent="0.25">
      <c r="A288" s="100" t="s">
        <v>343</v>
      </c>
      <c r="B288" s="102" t="s">
        <v>344</v>
      </c>
      <c r="C288" s="142" t="s">
        <v>1009</v>
      </c>
      <c r="D288" s="13" t="s">
        <v>311</v>
      </c>
      <c r="E288" s="143"/>
      <c r="F288" s="30">
        <v>844.68283582104459</v>
      </c>
      <c r="G288" s="29">
        <v>369.2168163289698</v>
      </c>
      <c r="H288" s="29">
        <v>420.92666666666668</v>
      </c>
      <c r="I288" s="31">
        <v>54.539352825408002</v>
      </c>
      <c r="J288" s="70"/>
      <c r="K288" s="30">
        <f t="shared" si="32"/>
        <v>844.69</v>
      </c>
      <c r="L288" s="71">
        <f t="shared" si="33"/>
        <v>1.0000084815017563</v>
      </c>
      <c r="M288" s="29">
        <f t="shared" si="34"/>
        <v>369.22</v>
      </c>
      <c r="N288" s="71">
        <f t="shared" si="35"/>
        <v>1.0000086227682203</v>
      </c>
      <c r="O288" s="29">
        <f t="shared" si="36"/>
        <v>420.93</v>
      </c>
      <c r="P288" s="71">
        <f t="shared" si="37"/>
        <v>1.0000079190357782</v>
      </c>
      <c r="Q288" s="29">
        <f t="shared" si="38"/>
        <v>54.54</v>
      </c>
      <c r="R288" s="72">
        <f t="shared" si="39"/>
        <v>1.0000118661949302</v>
      </c>
    </row>
    <row r="289" spans="1:18" s="3" customFormat="1" ht="47.25" x14ac:dyDescent="0.25">
      <c r="A289" s="100" t="s">
        <v>345</v>
      </c>
      <c r="B289" s="144" t="s">
        <v>920</v>
      </c>
      <c r="C289" s="102" t="s">
        <v>1010</v>
      </c>
      <c r="D289" s="13" t="s">
        <v>372</v>
      </c>
      <c r="E289" s="14" t="s">
        <v>949</v>
      </c>
      <c r="F289" s="30">
        <v>2330.5901338930876</v>
      </c>
      <c r="G289" s="29">
        <v>2150.3640072476901</v>
      </c>
      <c r="H289" s="29">
        <v>60.212083333333339</v>
      </c>
      <c r="I289" s="31">
        <v>120.014043312064</v>
      </c>
      <c r="J289" s="70"/>
      <c r="K289" s="30">
        <f t="shared" si="32"/>
        <v>2330.5800000000004</v>
      </c>
      <c r="L289" s="71">
        <f t="shared" si="33"/>
        <v>0.99999565179096062</v>
      </c>
      <c r="M289" s="29">
        <f t="shared" si="34"/>
        <v>2150.36</v>
      </c>
      <c r="N289" s="71">
        <f t="shared" si="35"/>
        <v>0.99999813647936975</v>
      </c>
      <c r="O289" s="29">
        <f t="shared" si="36"/>
        <v>60.21</v>
      </c>
      <c r="P289" s="71">
        <f t="shared" si="37"/>
        <v>0.99996540007888768</v>
      </c>
      <c r="Q289" s="29">
        <f t="shared" si="38"/>
        <v>120.01</v>
      </c>
      <c r="R289" s="72">
        <f t="shared" si="39"/>
        <v>0.99996630967549782</v>
      </c>
    </row>
    <row r="290" spans="1:18" s="3" customFormat="1" ht="126" x14ac:dyDescent="0.25">
      <c r="A290" s="127" t="s">
        <v>347</v>
      </c>
      <c r="B290" s="102" t="s">
        <v>870</v>
      </c>
      <c r="C290" s="102" t="s">
        <v>1011</v>
      </c>
      <c r="D290" s="102"/>
      <c r="E290" s="74" t="s">
        <v>833</v>
      </c>
      <c r="F290" s="30"/>
      <c r="G290" s="29"/>
      <c r="H290" s="29"/>
      <c r="I290" s="31"/>
      <c r="J290" s="70"/>
      <c r="K290" s="30"/>
      <c r="L290" s="71"/>
      <c r="M290" s="29"/>
      <c r="N290" s="71"/>
      <c r="O290" s="29"/>
      <c r="P290" s="71"/>
      <c r="Q290" s="29"/>
      <c r="R290" s="72"/>
    </row>
    <row r="291" spans="1:18" s="3" customFormat="1" ht="15.75" x14ac:dyDescent="0.25">
      <c r="A291" s="100" t="s">
        <v>348</v>
      </c>
      <c r="B291" s="102" t="s">
        <v>349</v>
      </c>
      <c r="C291" s="102"/>
      <c r="D291" s="16" t="s">
        <v>311</v>
      </c>
      <c r="E291" s="74"/>
      <c r="F291" s="30">
        <v>230.85224936342877</v>
      </c>
      <c r="G291" s="29">
        <v>192.22988185869886</v>
      </c>
      <c r="H291" s="29">
        <v>27.082655082000002</v>
      </c>
      <c r="I291" s="31">
        <v>11.53971242272992</v>
      </c>
      <c r="J291" s="70"/>
      <c r="K291" s="30">
        <f t="shared" si="32"/>
        <v>230.85</v>
      </c>
      <c r="L291" s="71">
        <f t="shared" si="33"/>
        <v>0.99999025626375759</v>
      </c>
      <c r="M291" s="29">
        <f t="shared" si="34"/>
        <v>192.23</v>
      </c>
      <c r="N291" s="71">
        <f t="shared" si="35"/>
        <v>1.000000614583435</v>
      </c>
      <c r="O291" s="29">
        <f t="shared" si="36"/>
        <v>27.08</v>
      </c>
      <c r="P291" s="71">
        <f t="shared" si="37"/>
        <v>0.9999019637479426</v>
      </c>
      <c r="Q291" s="29">
        <f t="shared" si="38"/>
        <v>11.54</v>
      </c>
      <c r="R291" s="72">
        <f t="shared" si="39"/>
        <v>1.0000249206617586</v>
      </c>
    </row>
    <row r="292" spans="1:18" s="3" customFormat="1" ht="15.75" x14ac:dyDescent="0.25">
      <c r="A292" s="100" t="s">
        <v>350</v>
      </c>
      <c r="B292" s="102" t="s">
        <v>351</v>
      </c>
      <c r="C292" s="102"/>
      <c r="D292" s="16" t="s">
        <v>311</v>
      </c>
      <c r="E292" s="74"/>
      <c r="F292" s="30">
        <v>243.67634237610625</v>
      </c>
      <c r="G292" s="29">
        <v>197.78172599879778</v>
      </c>
      <c r="H292" s="29">
        <v>34.117864451999999</v>
      </c>
      <c r="I292" s="31">
        <v>11.77675192530848</v>
      </c>
      <c r="J292" s="70"/>
      <c r="K292" s="30">
        <f t="shared" si="32"/>
        <v>243.68</v>
      </c>
      <c r="L292" s="71">
        <f t="shared" si="33"/>
        <v>1.000015010172338</v>
      </c>
      <c r="M292" s="29">
        <f t="shared" si="34"/>
        <v>197.78</v>
      </c>
      <c r="N292" s="71">
        <f t="shared" si="35"/>
        <v>0.99999127321399861</v>
      </c>
      <c r="O292" s="29">
        <f t="shared" si="36"/>
        <v>34.119999999999997</v>
      </c>
      <c r="P292" s="71">
        <f t="shared" si="37"/>
        <v>1.0000625932494398</v>
      </c>
      <c r="Q292" s="29">
        <f t="shared" si="38"/>
        <v>11.78</v>
      </c>
      <c r="R292" s="72">
        <f t="shared" si="39"/>
        <v>1.0002758039493505</v>
      </c>
    </row>
    <row r="293" spans="1:18" s="3" customFormat="1" ht="15.75" x14ac:dyDescent="0.25">
      <c r="A293" s="100" t="s">
        <v>352</v>
      </c>
      <c r="B293" s="102" t="s">
        <v>353</v>
      </c>
      <c r="C293" s="102"/>
      <c r="D293" s="16" t="s">
        <v>311</v>
      </c>
      <c r="E293" s="74"/>
      <c r="F293" s="30">
        <v>251.21951393733551</v>
      </c>
      <c r="G293" s="29">
        <v>203.49391447796592</v>
      </c>
      <c r="H293" s="29">
        <v>35.495234334000003</v>
      </c>
      <c r="I293" s="31">
        <v>12.2303651253696</v>
      </c>
      <c r="J293" s="70"/>
      <c r="K293" s="30">
        <f t="shared" si="32"/>
        <v>251.22</v>
      </c>
      <c r="L293" s="71">
        <f t="shared" si="33"/>
        <v>1.0000019348125346</v>
      </c>
      <c r="M293" s="29">
        <f t="shared" si="34"/>
        <v>203.49</v>
      </c>
      <c r="N293" s="71">
        <f t="shared" si="35"/>
        <v>0.99998076366079081</v>
      </c>
      <c r="O293" s="29">
        <f t="shared" si="36"/>
        <v>35.5</v>
      </c>
      <c r="P293" s="71">
        <f t="shared" si="37"/>
        <v>1.0001342621365774</v>
      </c>
      <c r="Q293" s="29">
        <f t="shared" si="38"/>
        <v>12.23</v>
      </c>
      <c r="R293" s="72">
        <f t="shared" si="39"/>
        <v>0.99997014599598155</v>
      </c>
    </row>
    <row r="294" spans="1:18" s="3" customFormat="1" ht="15.75" x14ac:dyDescent="0.25">
      <c r="A294" s="100" t="s">
        <v>354</v>
      </c>
      <c r="B294" s="102" t="s">
        <v>346</v>
      </c>
      <c r="C294" s="102"/>
      <c r="D294" s="16" t="s">
        <v>311</v>
      </c>
      <c r="E294" s="74"/>
      <c r="F294" s="30">
        <v>270.1240322287249</v>
      </c>
      <c r="G294" s="29">
        <v>209.37107824520331</v>
      </c>
      <c r="H294" s="29">
        <v>46.287268146000002</v>
      </c>
      <c r="I294" s="31">
        <v>14.465685837521599</v>
      </c>
      <c r="J294" s="70"/>
      <c r="K294" s="30">
        <f t="shared" si="32"/>
        <v>270.13</v>
      </c>
      <c r="L294" s="71">
        <f t="shared" si="33"/>
        <v>1.0000220927076569</v>
      </c>
      <c r="M294" s="29">
        <f t="shared" si="34"/>
        <v>209.37</v>
      </c>
      <c r="N294" s="71">
        <f t="shared" si="35"/>
        <v>0.99999485007570132</v>
      </c>
      <c r="O294" s="29">
        <f t="shared" si="36"/>
        <v>46.29</v>
      </c>
      <c r="P294" s="71">
        <f t="shared" si="37"/>
        <v>1.0000590195556882</v>
      </c>
      <c r="Q294" s="29">
        <f t="shared" si="38"/>
        <v>14.47</v>
      </c>
      <c r="R294" s="72">
        <f t="shared" si="39"/>
        <v>1.000298234216259</v>
      </c>
    </row>
    <row r="295" spans="1:18" s="3" customFormat="1" ht="15.75" x14ac:dyDescent="0.25">
      <c r="A295" s="100" t="s">
        <v>355</v>
      </c>
      <c r="B295" s="102" t="s">
        <v>356</v>
      </c>
      <c r="C295" s="102"/>
      <c r="D295" s="16" t="s">
        <v>311</v>
      </c>
      <c r="E295" s="74"/>
      <c r="F295" s="30">
        <v>301.71210457549449</v>
      </c>
      <c r="G295" s="29">
        <v>215.41798199722405</v>
      </c>
      <c r="H295" s="29">
        <v>70.38186815699666</v>
      </c>
      <c r="I295" s="31">
        <v>15.91225442127376</v>
      </c>
      <c r="J295" s="70"/>
      <c r="K295" s="30">
        <f t="shared" si="32"/>
        <v>301.70999999999998</v>
      </c>
      <c r="L295" s="71">
        <f t="shared" si="33"/>
        <v>0.99999302455730943</v>
      </c>
      <c r="M295" s="29">
        <f t="shared" si="34"/>
        <v>215.42</v>
      </c>
      <c r="N295" s="71">
        <f t="shared" si="35"/>
        <v>1.0000093678473692</v>
      </c>
      <c r="O295" s="29">
        <f t="shared" si="36"/>
        <v>70.38</v>
      </c>
      <c r="P295" s="71">
        <f t="shared" si="37"/>
        <v>0.99997345684271266</v>
      </c>
      <c r="Q295" s="29">
        <f t="shared" si="38"/>
        <v>15.91</v>
      </c>
      <c r="R295" s="72">
        <f t="shared" si="39"/>
        <v>0.9998583216925726</v>
      </c>
    </row>
    <row r="296" spans="1:18" s="3" customFormat="1" ht="15.75" x14ac:dyDescent="0.25">
      <c r="A296" s="114" t="s">
        <v>921</v>
      </c>
      <c r="B296" s="109" t="s">
        <v>922</v>
      </c>
      <c r="C296" s="102"/>
      <c r="D296" s="16" t="s">
        <v>311</v>
      </c>
      <c r="E296" s="74"/>
      <c r="F296" s="30">
        <v>336.40647140465956</v>
      </c>
      <c r="G296" s="29">
        <v>221.63952804125844</v>
      </c>
      <c r="H296" s="29">
        <v>97.2634635</v>
      </c>
      <c r="I296" s="31">
        <v>17.503479863401139</v>
      </c>
      <c r="J296" s="70"/>
      <c r="K296" s="30">
        <f t="shared" si="32"/>
        <v>336.4</v>
      </c>
      <c r="L296" s="71">
        <f t="shared" si="33"/>
        <v>0.9999807631386145</v>
      </c>
      <c r="M296" s="29">
        <f t="shared" si="34"/>
        <v>221.64</v>
      </c>
      <c r="N296" s="71">
        <f t="shared" si="35"/>
        <v>1.0000021293978818</v>
      </c>
      <c r="O296" s="29">
        <f t="shared" si="36"/>
        <v>97.26</v>
      </c>
      <c r="P296" s="71">
        <f t="shared" si="37"/>
        <v>0.99996439053396458</v>
      </c>
      <c r="Q296" s="29">
        <f t="shared" si="38"/>
        <v>17.5</v>
      </c>
      <c r="R296" s="72">
        <f t="shared" si="39"/>
        <v>0.99980119019598979</v>
      </c>
    </row>
    <row r="297" spans="1:18" s="3" customFormat="1" ht="47.25" x14ac:dyDescent="0.25">
      <c r="A297" s="100" t="s">
        <v>357</v>
      </c>
      <c r="B297" s="102" t="s">
        <v>1226</v>
      </c>
      <c r="C297" s="102" t="s">
        <v>1353</v>
      </c>
      <c r="D297" s="16" t="s">
        <v>311</v>
      </c>
      <c r="E297" s="104"/>
      <c r="F297" s="30">
        <v>156.84306429228801</v>
      </c>
      <c r="G297" s="29">
        <v>103.845</v>
      </c>
      <c r="H297" s="29">
        <v>41.250500000000002</v>
      </c>
      <c r="I297" s="31">
        <v>11.747564292288002</v>
      </c>
      <c r="J297" s="70"/>
      <c r="K297" s="30">
        <f t="shared" si="32"/>
        <v>156.85</v>
      </c>
      <c r="L297" s="71">
        <f t="shared" si="33"/>
        <v>1.0000442206848181</v>
      </c>
      <c r="M297" s="29">
        <f t="shared" si="34"/>
        <v>103.85</v>
      </c>
      <c r="N297" s="71">
        <f t="shared" si="35"/>
        <v>1.0000481486831334</v>
      </c>
      <c r="O297" s="29">
        <f t="shared" si="36"/>
        <v>41.25</v>
      </c>
      <c r="P297" s="71">
        <f t="shared" si="37"/>
        <v>0.99998787893480068</v>
      </c>
      <c r="Q297" s="29">
        <f t="shared" si="38"/>
        <v>11.75</v>
      </c>
      <c r="R297" s="72">
        <f t="shared" si="39"/>
        <v>1.0002073372531868</v>
      </c>
    </row>
    <row r="298" spans="1:18" s="3" customFormat="1" ht="47.25" x14ac:dyDescent="0.25">
      <c r="A298" s="100" t="s">
        <v>358</v>
      </c>
      <c r="B298" s="102" t="s">
        <v>1227</v>
      </c>
      <c r="C298" s="102" t="s">
        <v>1353</v>
      </c>
      <c r="D298" s="16" t="s">
        <v>311</v>
      </c>
      <c r="E298" s="16"/>
      <c r="F298" s="30">
        <v>221.65556429228801</v>
      </c>
      <c r="G298" s="29">
        <v>103.845</v>
      </c>
      <c r="H298" s="29">
        <v>106.063</v>
      </c>
      <c r="I298" s="31">
        <v>11.747564292288002</v>
      </c>
      <c r="J298" s="70"/>
      <c r="K298" s="30">
        <f t="shared" si="32"/>
        <v>221.66</v>
      </c>
      <c r="L298" s="71">
        <f t="shared" si="33"/>
        <v>1.0000200117137874</v>
      </c>
      <c r="M298" s="29">
        <f t="shared" si="34"/>
        <v>103.85</v>
      </c>
      <c r="N298" s="71">
        <f t="shared" si="35"/>
        <v>1.0000481486831334</v>
      </c>
      <c r="O298" s="29">
        <f t="shared" si="36"/>
        <v>106.06</v>
      </c>
      <c r="P298" s="71">
        <f t="shared" si="37"/>
        <v>0.99997171492414882</v>
      </c>
      <c r="Q298" s="29">
        <f t="shared" si="38"/>
        <v>11.75</v>
      </c>
      <c r="R298" s="72">
        <f t="shared" si="39"/>
        <v>1.0002073372531868</v>
      </c>
    </row>
    <row r="299" spans="1:18" s="3" customFormat="1" ht="47.25" x14ac:dyDescent="0.25">
      <c r="A299" s="100" t="s">
        <v>359</v>
      </c>
      <c r="B299" s="102" t="s">
        <v>1228</v>
      </c>
      <c r="C299" s="102" t="s">
        <v>1353</v>
      </c>
      <c r="D299" s="16" t="s">
        <v>311</v>
      </c>
      <c r="E299" s="16"/>
      <c r="F299" s="30">
        <v>367.82411429228802</v>
      </c>
      <c r="G299" s="29">
        <v>103.845</v>
      </c>
      <c r="H299" s="29">
        <v>252.23155</v>
      </c>
      <c r="I299" s="31">
        <v>11.747564292288002</v>
      </c>
      <c r="J299" s="70"/>
      <c r="K299" s="30">
        <f t="shared" si="32"/>
        <v>367.83</v>
      </c>
      <c r="L299" s="71">
        <f t="shared" si="33"/>
        <v>1.0000160014188393</v>
      </c>
      <c r="M299" s="29">
        <f t="shared" si="34"/>
        <v>103.85</v>
      </c>
      <c r="N299" s="71">
        <f t="shared" si="35"/>
        <v>1.0000481486831334</v>
      </c>
      <c r="O299" s="29">
        <f t="shared" si="36"/>
        <v>252.23</v>
      </c>
      <c r="P299" s="71">
        <f t="shared" si="37"/>
        <v>0.99999385485281278</v>
      </c>
      <c r="Q299" s="29">
        <f t="shared" si="38"/>
        <v>11.75</v>
      </c>
      <c r="R299" s="72">
        <f t="shared" si="39"/>
        <v>1.0002073372531868</v>
      </c>
    </row>
    <row r="300" spans="1:18" s="3" customFormat="1" ht="47.25" x14ac:dyDescent="0.25">
      <c r="A300" s="100" t="s">
        <v>360</v>
      </c>
      <c r="B300" s="102" t="s">
        <v>1229</v>
      </c>
      <c r="C300" s="102" t="s">
        <v>1354</v>
      </c>
      <c r="D300" s="16" t="s">
        <v>311</v>
      </c>
      <c r="E300" s="16"/>
      <c r="F300" s="30">
        <v>218.14868095895466</v>
      </c>
      <c r="G300" s="29">
        <v>116.14079999999998</v>
      </c>
      <c r="H300" s="29">
        <v>90.260316666666682</v>
      </c>
      <c r="I300" s="31">
        <v>11.747564292288002</v>
      </c>
      <c r="J300" s="70"/>
      <c r="K300" s="30">
        <f t="shared" si="32"/>
        <v>218.15</v>
      </c>
      <c r="L300" s="71">
        <f t="shared" si="33"/>
        <v>1.0000060465231306</v>
      </c>
      <c r="M300" s="29">
        <f t="shared" si="34"/>
        <v>116.14</v>
      </c>
      <c r="N300" s="71">
        <f t="shared" si="35"/>
        <v>0.99999311180911454</v>
      </c>
      <c r="O300" s="29">
        <f t="shared" si="36"/>
        <v>90.26</v>
      </c>
      <c r="P300" s="71">
        <f t="shared" si="37"/>
        <v>0.9999964916291193</v>
      </c>
      <c r="Q300" s="29">
        <f t="shared" si="38"/>
        <v>11.75</v>
      </c>
      <c r="R300" s="72">
        <f t="shared" si="39"/>
        <v>1.0002073372531868</v>
      </c>
    </row>
    <row r="301" spans="1:18" s="3" customFormat="1" ht="47.25" x14ac:dyDescent="0.25">
      <c r="A301" s="100" t="s">
        <v>363</v>
      </c>
      <c r="B301" s="102" t="s">
        <v>1230</v>
      </c>
      <c r="C301" s="102" t="s">
        <v>1354</v>
      </c>
      <c r="D301" s="16" t="s">
        <v>311</v>
      </c>
      <c r="E301" s="16"/>
      <c r="F301" s="30">
        <v>377.98051429228803</v>
      </c>
      <c r="G301" s="29">
        <v>131.19659999999999</v>
      </c>
      <c r="H301" s="29">
        <v>235.03635000000003</v>
      </c>
      <c r="I301" s="31">
        <v>11.747564292288002</v>
      </c>
      <c r="J301" s="70"/>
      <c r="K301" s="30">
        <f t="shared" si="32"/>
        <v>377.99</v>
      </c>
      <c r="L301" s="71">
        <f t="shared" si="33"/>
        <v>1.0000250957585202</v>
      </c>
      <c r="M301" s="29">
        <f t="shared" si="34"/>
        <v>131.19999999999999</v>
      </c>
      <c r="N301" s="71">
        <f t="shared" si="35"/>
        <v>1.000025915305732</v>
      </c>
      <c r="O301" s="29">
        <f t="shared" si="36"/>
        <v>235.04</v>
      </c>
      <c r="P301" s="71">
        <f t="shared" si="37"/>
        <v>1.0000155295127753</v>
      </c>
      <c r="Q301" s="29">
        <f t="shared" si="38"/>
        <v>11.75</v>
      </c>
      <c r="R301" s="72">
        <f t="shared" si="39"/>
        <v>1.0002073372531868</v>
      </c>
    </row>
    <row r="302" spans="1:18" s="3" customFormat="1" ht="47.25" x14ac:dyDescent="0.25">
      <c r="A302" s="100" t="s">
        <v>365</v>
      </c>
      <c r="B302" s="102" t="s">
        <v>1231</v>
      </c>
      <c r="C302" s="102" t="s">
        <v>1354</v>
      </c>
      <c r="D302" s="16" t="s">
        <v>311</v>
      </c>
      <c r="E302" s="16"/>
      <c r="F302" s="30">
        <v>518.40381429228796</v>
      </c>
      <c r="G302" s="29">
        <v>145.78319999999999</v>
      </c>
      <c r="H302" s="29">
        <v>360.87304999999998</v>
      </c>
      <c r="I302" s="31">
        <v>11.747564292288002</v>
      </c>
      <c r="J302" s="70"/>
      <c r="K302" s="30">
        <f t="shared" ref="K302:K345" si="40">SUM(M302,O302,Q302)</f>
        <v>518.4</v>
      </c>
      <c r="L302" s="71">
        <f t="shared" ref="L302:L345" si="41">K302/F302</f>
        <v>0.99999264223722351</v>
      </c>
      <c r="M302" s="29">
        <f t="shared" ref="M302:M345" si="42">ROUND(G302-(G302*$M$6*$F$6),2)</f>
        <v>145.78</v>
      </c>
      <c r="N302" s="71">
        <f t="shared" ref="N302:N345" si="43">M302/G302</f>
        <v>0.99997804959693581</v>
      </c>
      <c r="O302" s="29">
        <f t="shared" ref="O302:O345" si="44">ROUND(H302-(H302*$O$6*$F$6),2)</f>
        <v>360.87</v>
      </c>
      <c r="P302" s="71">
        <f t="shared" ref="P302:P345" si="45">O302/H302</f>
        <v>0.9999915482743863</v>
      </c>
      <c r="Q302" s="29">
        <f t="shared" ref="Q302:Q345" si="46">ROUND((I302-(I302*$Q$6*$F$6)),2)</f>
        <v>11.75</v>
      </c>
      <c r="R302" s="72">
        <f t="shared" ref="R302:R345" si="47">Q302/I302</f>
        <v>1.0002073372531868</v>
      </c>
    </row>
    <row r="303" spans="1:18" s="3" customFormat="1" ht="63" x14ac:dyDescent="0.25">
      <c r="A303" s="100" t="s">
        <v>368</v>
      </c>
      <c r="B303" s="102" t="s">
        <v>361</v>
      </c>
      <c r="C303" s="102" t="s">
        <v>1012</v>
      </c>
      <c r="D303" s="16" t="s">
        <v>311</v>
      </c>
      <c r="E303" s="104"/>
      <c r="F303" s="30">
        <v>2511.01254348576</v>
      </c>
      <c r="G303" s="29">
        <v>273.10036179942398</v>
      </c>
      <c r="H303" s="29">
        <v>2169.10275</v>
      </c>
      <c r="I303" s="31">
        <v>68.809431686335998</v>
      </c>
      <c r="J303" s="70"/>
      <c r="K303" s="30">
        <f t="shared" si="40"/>
        <v>2511.0099999999998</v>
      </c>
      <c r="L303" s="71">
        <f t="shared" si="41"/>
        <v>0.99999898706768042</v>
      </c>
      <c r="M303" s="29">
        <f t="shared" si="42"/>
        <v>273.10000000000002</v>
      </c>
      <c r="N303" s="71">
        <f t="shared" si="43"/>
        <v>0.99999867521440988</v>
      </c>
      <c r="O303" s="29">
        <f t="shared" si="44"/>
        <v>2169.1</v>
      </c>
      <c r="P303" s="71">
        <f t="shared" si="45"/>
        <v>0.99999873219468272</v>
      </c>
      <c r="Q303" s="29">
        <f t="shared" si="46"/>
        <v>68.81</v>
      </c>
      <c r="R303" s="72">
        <f t="shared" si="47"/>
        <v>1.0000082592407766</v>
      </c>
    </row>
    <row r="304" spans="1:18" s="3" customFormat="1" ht="47.25" x14ac:dyDescent="0.25">
      <c r="A304" s="100" t="s">
        <v>370</v>
      </c>
      <c r="B304" s="102" t="s">
        <v>364</v>
      </c>
      <c r="C304" s="102" t="s">
        <v>1013</v>
      </c>
      <c r="D304" s="16" t="s">
        <v>311</v>
      </c>
      <c r="E304" s="16"/>
      <c r="F304" s="30">
        <v>293.41320777603664</v>
      </c>
      <c r="G304" s="29">
        <v>176.13525680492197</v>
      </c>
      <c r="H304" s="29">
        <v>99.334916666666686</v>
      </c>
      <c r="I304" s="31">
        <v>17.943034304448002</v>
      </c>
      <c r="J304" s="70"/>
      <c r="K304" s="30">
        <f t="shared" si="40"/>
        <v>293.40999999999997</v>
      </c>
      <c r="L304" s="71">
        <f t="shared" si="41"/>
        <v>0.99998906737681992</v>
      </c>
      <c r="M304" s="29">
        <f t="shared" si="42"/>
        <v>176.14</v>
      </c>
      <c r="N304" s="71">
        <f t="shared" si="43"/>
        <v>1.0000269292767618</v>
      </c>
      <c r="O304" s="29">
        <f t="shared" si="44"/>
        <v>99.33</v>
      </c>
      <c r="P304" s="71">
        <f t="shared" si="45"/>
        <v>0.99995050414464848</v>
      </c>
      <c r="Q304" s="29">
        <f t="shared" si="46"/>
        <v>17.940000000000001</v>
      </c>
      <c r="R304" s="72">
        <f t="shared" si="47"/>
        <v>0.99983089234537947</v>
      </c>
    </row>
    <row r="305" spans="1:18" s="3" customFormat="1" ht="94.5" x14ac:dyDescent="0.25">
      <c r="A305" s="100" t="s">
        <v>373</v>
      </c>
      <c r="B305" s="102" t="s">
        <v>366</v>
      </c>
      <c r="C305" s="102" t="s">
        <v>1014</v>
      </c>
      <c r="D305" s="16" t="s">
        <v>367</v>
      </c>
      <c r="E305" s="103" t="s">
        <v>834</v>
      </c>
      <c r="F305" s="30">
        <v>307.32123166158397</v>
      </c>
      <c r="G305" s="29">
        <v>154.62373166158397</v>
      </c>
      <c r="H305" s="29">
        <v>152.69749999999999</v>
      </c>
      <c r="I305" s="31">
        <v>0</v>
      </c>
      <c r="J305" s="70"/>
      <c r="K305" s="30">
        <f t="shared" si="40"/>
        <v>307.32</v>
      </c>
      <c r="L305" s="71">
        <f t="shared" si="41"/>
        <v>0.99999599226653713</v>
      </c>
      <c r="M305" s="29">
        <f t="shared" si="42"/>
        <v>154.62</v>
      </c>
      <c r="N305" s="71">
        <f t="shared" si="43"/>
        <v>0.99997586617821299</v>
      </c>
      <c r="O305" s="29">
        <f t="shared" si="44"/>
        <v>152.69999999999999</v>
      </c>
      <c r="P305" s="71">
        <f t="shared" si="45"/>
        <v>1.0000163722392312</v>
      </c>
      <c r="Q305" s="29">
        <f t="shared" si="46"/>
        <v>0</v>
      </c>
      <c r="R305" s="72" t="e">
        <f t="shared" si="47"/>
        <v>#DIV/0!</v>
      </c>
    </row>
    <row r="306" spans="1:18" s="3" customFormat="1" ht="94.5" x14ac:dyDescent="0.25">
      <c r="A306" s="100" t="s">
        <v>375</v>
      </c>
      <c r="B306" s="102" t="s">
        <v>369</v>
      </c>
      <c r="C306" s="102" t="s">
        <v>1015</v>
      </c>
      <c r="D306" s="16" t="s">
        <v>367</v>
      </c>
      <c r="E306" s="103" t="s">
        <v>834</v>
      </c>
      <c r="F306" s="30">
        <v>570.28575631772799</v>
      </c>
      <c r="G306" s="29">
        <v>178.211106317728</v>
      </c>
      <c r="H306" s="29">
        <v>392.07464999999996</v>
      </c>
      <c r="I306" s="31">
        <v>0</v>
      </c>
      <c r="J306" s="70"/>
      <c r="K306" s="30">
        <f t="shared" si="40"/>
        <v>570.28</v>
      </c>
      <c r="L306" s="71">
        <f t="shared" si="41"/>
        <v>0.99998990625723294</v>
      </c>
      <c r="M306" s="29">
        <f t="shared" si="42"/>
        <v>178.21</v>
      </c>
      <c r="N306" s="71">
        <f t="shared" si="43"/>
        <v>0.99999379209438266</v>
      </c>
      <c r="O306" s="29">
        <f t="shared" si="44"/>
        <v>392.07</v>
      </c>
      <c r="P306" s="71">
        <f t="shared" si="45"/>
        <v>0.99998814001364289</v>
      </c>
      <c r="Q306" s="29">
        <f t="shared" si="46"/>
        <v>0</v>
      </c>
      <c r="R306" s="72" t="e">
        <f t="shared" si="47"/>
        <v>#DIV/0!</v>
      </c>
    </row>
    <row r="307" spans="1:18" s="3" customFormat="1" ht="31.5" x14ac:dyDescent="0.25">
      <c r="A307" s="100" t="s">
        <v>385</v>
      </c>
      <c r="B307" s="102" t="s">
        <v>371</v>
      </c>
      <c r="C307" s="102" t="s">
        <v>1016</v>
      </c>
      <c r="D307" s="16" t="s">
        <v>372</v>
      </c>
      <c r="E307" s="103" t="s">
        <v>834</v>
      </c>
      <c r="F307" s="30">
        <v>1460.5881496994878</v>
      </c>
      <c r="G307" s="29">
        <v>1283.6331496994878</v>
      </c>
      <c r="H307" s="29">
        <v>176.95499999999998</v>
      </c>
      <c r="I307" s="31">
        <v>0</v>
      </c>
      <c r="J307" s="70"/>
      <c r="K307" s="30">
        <f t="shared" si="40"/>
        <v>1460.5900000000001</v>
      </c>
      <c r="L307" s="71">
        <f t="shared" si="41"/>
        <v>1.0000012668187899</v>
      </c>
      <c r="M307" s="29">
        <f t="shared" si="42"/>
        <v>1283.6300000000001</v>
      </c>
      <c r="N307" s="71">
        <f t="shared" si="43"/>
        <v>0.99999754626196091</v>
      </c>
      <c r="O307" s="29">
        <f t="shared" si="44"/>
        <v>176.96</v>
      </c>
      <c r="P307" s="71">
        <f t="shared" si="45"/>
        <v>1.0000282557712414</v>
      </c>
      <c r="Q307" s="29">
        <f t="shared" si="46"/>
        <v>0</v>
      </c>
      <c r="R307" s="72" t="e">
        <f t="shared" si="47"/>
        <v>#DIV/0!</v>
      </c>
    </row>
    <row r="308" spans="1:18" s="3" customFormat="1" ht="18.75" x14ac:dyDescent="0.25">
      <c r="A308" s="139" t="s">
        <v>374</v>
      </c>
      <c r="B308" s="140"/>
      <c r="C308" s="140"/>
      <c r="D308" s="140"/>
      <c r="E308" s="140"/>
      <c r="F308" s="30"/>
      <c r="G308" s="29"/>
      <c r="H308" s="29"/>
      <c r="I308" s="31"/>
      <c r="J308" s="70"/>
      <c r="K308" s="30"/>
      <c r="L308" s="71"/>
      <c r="M308" s="29"/>
      <c r="N308" s="71"/>
      <c r="O308" s="29"/>
      <c r="P308" s="71"/>
      <c r="Q308" s="29"/>
      <c r="R308" s="72"/>
    </row>
    <row r="309" spans="1:18" s="3" customFormat="1" ht="94.5" x14ac:dyDescent="0.25">
      <c r="A309" s="100" t="s">
        <v>375</v>
      </c>
      <c r="B309" s="112" t="s">
        <v>376</v>
      </c>
      <c r="C309" s="109" t="s">
        <v>1017</v>
      </c>
      <c r="D309" s="115"/>
      <c r="E309" s="14"/>
      <c r="F309" s="30"/>
      <c r="G309" s="29"/>
      <c r="H309" s="29"/>
      <c r="I309" s="31"/>
      <c r="J309" s="70"/>
      <c r="K309" s="30"/>
      <c r="L309" s="71"/>
      <c r="M309" s="29"/>
      <c r="N309" s="71"/>
      <c r="O309" s="29"/>
      <c r="P309" s="71"/>
      <c r="Q309" s="29"/>
      <c r="R309" s="72"/>
    </row>
    <row r="310" spans="1:18" s="3" customFormat="1" ht="15.75" x14ac:dyDescent="0.25">
      <c r="A310" s="100" t="s">
        <v>377</v>
      </c>
      <c r="B310" s="109" t="s">
        <v>378</v>
      </c>
      <c r="C310" s="109"/>
      <c r="D310" s="13" t="s">
        <v>19</v>
      </c>
      <c r="E310" s="13"/>
      <c r="F310" s="30">
        <v>26620.955434355608</v>
      </c>
      <c r="G310" s="29">
        <v>14542.255652100675</v>
      </c>
      <c r="H310" s="29">
        <v>10320.869683333334</v>
      </c>
      <c r="I310" s="31">
        <v>1757.8300989216002</v>
      </c>
      <c r="J310" s="70"/>
      <c r="K310" s="30">
        <f t="shared" si="40"/>
        <v>26620.959999999999</v>
      </c>
      <c r="L310" s="71">
        <f t="shared" si="41"/>
        <v>1.0000001715056548</v>
      </c>
      <c r="M310" s="29">
        <f t="shared" si="42"/>
        <v>14542.26</v>
      </c>
      <c r="N310" s="71">
        <f t="shared" si="43"/>
        <v>1.0000002989838324</v>
      </c>
      <c r="O310" s="29">
        <f t="shared" si="44"/>
        <v>10320.870000000001</v>
      </c>
      <c r="P310" s="71">
        <f t="shared" si="45"/>
        <v>1.0000000306821688</v>
      </c>
      <c r="Q310" s="29">
        <f t="shared" si="46"/>
        <v>1757.83</v>
      </c>
      <c r="R310" s="72">
        <f t="shared" si="47"/>
        <v>0.9999999437251641</v>
      </c>
    </row>
    <row r="311" spans="1:18" s="3" customFormat="1" ht="15.75" x14ac:dyDescent="0.25">
      <c r="A311" s="100" t="s">
        <v>379</v>
      </c>
      <c r="B311" s="109" t="s">
        <v>380</v>
      </c>
      <c r="C311" s="109"/>
      <c r="D311" s="13" t="s">
        <v>19</v>
      </c>
      <c r="E311" s="13"/>
      <c r="F311" s="30">
        <v>40228.730311588843</v>
      </c>
      <c r="G311" s="29">
        <v>27812.535429333908</v>
      </c>
      <c r="H311" s="29">
        <v>10658.364783333334</v>
      </c>
      <c r="I311" s="31">
        <v>1757.8300989216002</v>
      </c>
      <c r="J311" s="70"/>
      <c r="K311" s="30">
        <f t="shared" si="40"/>
        <v>40228.730000000003</v>
      </c>
      <c r="L311" s="71">
        <f t="shared" si="41"/>
        <v>0.99999999225456937</v>
      </c>
      <c r="M311" s="29">
        <f t="shared" si="42"/>
        <v>27812.54</v>
      </c>
      <c r="N311" s="71">
        <f t="shared" si="43"/>
        <v>1.0000001643383467</v>
      </c>
      <c r="O311" s="29">
        <f t="shared" si="44"/>
        <v>10658.36</v>
      </c>
      <c r="P311" s="71">
        <f t="shared" si="45"/>
        <v>0.99999955121320849</v>
      </c>
      <c r="Q311" s="29">
        <f t="shared" si="46"/>
        <v>1757.83</v>
      </c>
      <c r="R311" s="72">
        <f t="shared" si="47"/>
        <v>0.9999999437251641</v>
      </c>
    </row>
    <row r="312" spans="1:18" s="3" customFormat="1" ht="15.75" x14ac:dyDescent="0.25">
      <c r="A312" s="100" t="s">
        <v>381</v>
      </c>
      <c r="B312" s="109" t="s">
        <v>382</v>
      </c>
      <c r="C312" s="109"/>
      <c r="D312" s="13" t="s">
        <v>19</v>
      </c>
      <c r="E312" s="13"/>
      <c r="F312" s="30">
        <v>51677.744012577219</v>
      </c>
      <c r="G312" s="29">
        <v>29717.559330322289</v>
      </c>
      <c r="H312" s="29">
        <v>20202.354583333334</v>
      </c>
      <c r="I312" s="31">
        <v>1757.8300989216002</v>
      </c>
      <c r="J312" s="70"/>
      <c r="K312" s="30">
        <f t="shared" si="40"/>
        <v>51677.740000000005</v>
      </c>
      <c r="L312" s="71">
        <f t="shared" si="41"/>
        <v>0.99999992235386259</v>
      </c>
      <c r="M312" s="29">
        <f t="shared" si="42"/>
        <v>29717.56</v>
      </c>
      <c r="N312" s="71">
        <f t="shared" si="43"/>
        <v>1.0000000225347481</v>
      </c>
      <c r="O312" s="29">
        <f t="shared" si="44"/>
        <v>20202.349999999999</v>
      </c>
      <c r="P312" s="71">
        <f t="shared" si="45"/>
        <v>0.9999997731287551</v>
      </c>
      <c r="Q312" s="29">
        <f t="shared" si="46"/>
        <v>1757.83</v>
      </c>
      <c r="R312" s="72">
        <f t="shared" si="47"/>
        <v>0.9999999437251641</v>
      </c>
    </row>
    <row r="313" spans="1:18" s="3" customFormat="1" ht="15.75" x14ac:dyDescent="0.25">
      <c r="A313" s="100" t="s">
        <v>383</v>
      </c>
      <c r="B313" s="109" t="s">
        <v>384</v>
      </c>
      <c r="C313" s="109"/>
      <c r="D313" s="13" t="s">
        <v>19</v>
      </c>
      <c r="E313" s="13"/>
      <c r="F313" s="30">
        <v>59213.535126555544</v>
      </c>
      <c r="G313" s="29">
        <v>31764.810444300612</v>
      </c>
      <c r="H313" s="29">
        <v>25690.894583333335</v>
      </c>
      <c r="I313" s="31">
        <v>1757.8300989216002</v>
      </c>
      <c r="J313" s="70"/>
      <c r="K313" s="30">
        <f t="shared" si="40"/>
        <v>59213.53</v>
      </c>
      <c r="L313" s="71">
        <f t="shared" si="41"/>
        <v>0.99999991342257244</v>
      </c>
      <c r="M313" s="29">
        <f t="shared" si="42"/>
        <v>31764.81</v>
      </c>
      <c r="N313" s="71">
        <f t="shared" si="43"/>
        <v>0.9999999860128046</v>
      </c>
      <c r="O313" s="29">
        <f t="shared" si="44"/>
        <v>25690.89</v>
      </c>
      <c r="P313" s="71">
        <f t="shared" si="45"/>
        <v>0.99999982159697398</v>
      </c>
      <c r="Q313" s="29">
        <f t="shared" si="46"/>
        <v>1757.83</v>
      </c>
      <c r="R313" s="72">
        <f t="shared" si="47"/>
        <v>0.9999999437251641</v>
      </c>
    </row>
    <row r="314" spans="1:18" s="3" customFormat="1" ht="94.5" x14ac:dyDescent="0.25">
      <c r="A314" s="100" t="s">
        <v>385</v>
      </c>
      <c r="B314" s="102" t="s">
        <v>386</v>
      </c>
      <c r="C314" s="102" t="s">
        <v>1018</v>
      </c>
      <c r="D314" s="16" t="s">
        <v>19</v>
      </c>
      <c r="E314" s="103" t="s">
        <v>835</v>
      </c>
      <c r="F314" s="30">
        <v>13004.787082254934</v>
      </c>
      <c r="G314" s="29">
        <v>9063.8123999999989</v>
      </c>
      <c r="H314" s="29">
        <v>2183.1445833333337</v>
      </c>
      <c r="I314" s="31">
        <v>1757.8300989216002</v>
      </c>
      <c r="J314" s="70"/>
      <c r="K314" s="30">
        <f t="shared" si="40"/>
        <v>13004.779999999999</v>
      </c>
      <c r="L314" s="71">
        <f t="shared" si="41"/>
        <v>0.99999945541169644</v>
      </c>
      <c r="M314" s="29">
        <f t="shared" si="42"/>
        <v>9063.81</v>
      </c>
      <c r="N314" s="71">
        <f t="shared" si="43"/>
        <v>0.99999973521075969</v>
      </c>
      <c r="O314" s="29">
        <f t="shared" si="44"/>
        <v>2183.14</v>
      </c>
      <c r="P314" s="71">
        <f t="shared" si="45"/>
        <v>0.99999790058186311</v>
      </c>
      <c r="Q314" s="29">
        <f t="shared" si="46"/>
        <v>1757.83</v>
      </c>
      <c r="R314" s="72">
        <f t="shared" si="47"/>
        <v>0.9999999437251641</v>
      </c>
    </row>
    <row r="315" spans="1:18" s="3" customFormat="1" ht="47.25" x14ac:dyDescent="0.25">
      <c r="A315" s="100" t="s">
        <v>387</v>
      </c>
      <c r="B315" s="102" t="s">
        <v>388</v>
      </c>
      <c r="C315" s="102" t="s">
        <v>1019</v>
      </c>
      <c r="D315" s="16" t="s">
        <v>19</v>
      </c>
      <c r="E315" s="103" t="s">
        <v>835</v>
      </c>
      <c r="F315" s="30">
        <v>1234.8761003551999</v>
      </c>
      <c r="G315" s="29">
        <v>1155.0261003552</v>
      </c>
      <c r="H315" s="29">
        <v>79.850000000000009</v>
      </c>
      <c r="I315" s="31">
        <v>0</v>
      </c>
      <c r="J315" s="70"/>
      <c r="K315" s="30">
        <f t="shared" si="40"/>
        <v>1234.8799999999999</v>
      </c>
      <c r="L315" s="71">
        <f t="shared" si="41"/>
        <v>1.0000031579239397</v>
      </c>
      <c r="M315" s="29">
        <f t="shared" si="42"/>
        <v>1155.03</v>
      </c>
      <c r="N315" s="71">
        <f t="shared" si="43"/>
        <v>1.0000033762395488</v>
      </c>
      <c r="O315" s="29">
        <f t="shared" si="44"/>
        <v>79.849999999999994</v>
      </c>
      <c r="P315" s="71">
        <f t="shared" si="45"/>
        <v>0.99999999999999978</v>
      </c>
      <c r="Q315" s="29">
        <f t="shared" si="46"/>
        <v>0</v>
      </c>
      <c r="R315" s="72" t="e">
        <f t="shared" si="47"/>
        <v>#DIV/0!</v>
      </c>
    </row>
    <row r="316" spans="1:18" s="3" customFormat="1" ht="63" x14ac:dyDescent="0.25">
      <c r="A316" s="100" t="s">
        <v>389</v>
      </c>
      <c r="B316" s="102" t="s">
        <v>390</v>
      </c>
      <c r="C316" s="109" t="s">
        <v>1020</v>
      </c>
      <c r="D316" s="13" t="s">
        <v>391</v>
      </c>
      <c r="E316" s="103" t="s">
        <v>836</v>
      </c>
      <c r="F316" s="30">
        <v>15433.199813119998</v>
      </c>
      <c r="G316" s="29">
        <v>12686.295162879998</v>
      </c>
      <c r="H316" s="29">
        <v>1845</v>
      </c>
      <c r="I316" s="31">
        <v>901.90465024000002</v>
      </c>
      <c r="J316" s="70"/>
      <c r="K316" s="30">
        <f t="shared" si="40"/>
        <v>15433.199999999999</v>
      </c>
      <c r="L316" s="71">
        <f t="shared" si="41"/>
        <v>1.0000000121089601</v>
      </c>
      <c r="M316" s="29">
        <f t="shared" si="42"/>
        <v>12686.3</v>
      </c>
      <c r="N316" s="71">
        <f t="shared" si="43"/>
        <v>1.0000003812870455</v>
      </c>
      <c r="O316" s="29">
        <f t="shared" si="44"/>
        <v>1845</v>
      </c>
      <c r="P316" s="71">
        <f t="shared" si="45"/>
        <v>1</v>
      </c>
      <c r="Q316" s="29">
        <f t="shared" si="46"/>
        <v>901.9</v>
      </c>
      <c r="R316" s="72">
        <f t="shared" si="47"/>
        <v>0.99999484397824223</v>
      </c>
    </row>
    <row r="317" spans="1:18" s="3" customFormat="1" ht="110.25" x14ac:dyDescent="0.25">
      <c r="A317" s="100" t="s">
        <v>392</v>
      </c>
      <c r="B317" s="102" t="s">
        <v>393</v>
      </c>
      <c r="C317" s="102" t="s">
        <v>1021</v>
      </c>
      <c r="D317" s="16" t="s">
        <v>9</v>
      </c>
      <c r="E317" s="103" t="s">
        <v>836</v>
      </c>
      <c r="F317" s="30">
        <v>3197.1937673026559</v>
      </c>
      <c r="G317" s="29">
        <v>2551.1110954024957</v>
      </c>
      <c r="H317" s="29">
        <v>457.58459999999997</v>
      </c>
      <c r="I317" s="31">
        <v>188.49807190016003</v>
      </c>
      <c r="J317" s="70"/>
      <c r="K317" s="30">
        <f t="shared" si="40"/>
        <v>3197.19</v>
      </c>
      <c r="L317" s="71">
        <f t="shared" si="41"/>
        <v>0.99999882168459908</v>
      </c>
      <c r="M317" s="29">
        <f t="shared" si="42"/>
        <v>2551.11</v>
      </c>
      <c r="N317" s="71">
        <f t="shared" si="43"/>
        <v>0.99999957061748601</v>
      </c>
      <c r="O317" s="29">
        <f t="shared" si="44"/>
        <v>457.58</v>
      </c>
      <c r="P317" s="71">
        <f t="shared" si="45"/>
        <v>0.9999899472141327</v>
      </c>
      <c r="Q317" s="29">
        <f t="shared" si="46"/>
        <v>188.5</v>
      </c>
      <c r="R317" s="72">
        <f t="shared" si="47"/>
        <v>1.0000102287509922</v>
      </c>
    </row>
    <row r="318" spans="1:18" s="3" customFormat="1" ht="63" x14ac:dyDescent="0.25">
      <c r="A318" s="100" t="s">
        <v>394</v>
      </c>
      <c r="B318" s="109" t="s">
        <v>395</v>
      </c>
      <c r="C318" s="109" t="s">
        <v>1022</v>
      </c>
      <c r="D318" s="13" t="s">
        <v>9</v>
      </c>
      <c r="E318" s="103" t="s">
        <v>837</v>
      </c>
      <c r="F318" s="30">
        <v>970.494821376</v>
      </c>
      <c r="G318" s="29">
        <v>822.89482137599998</v>
      </c>
      <c r="H318" s="29">
        <v>147.6</v>
      </c>
      <c r="I318" s="31">
        <v>0</v>
      </c>
      <c r="J318" s="70"/>
      <c r="K318" s="30">
        <f t="shared" si="40"/>
        <v>970.49</v>
      </c>
      <c r="L318" s="71">
        <f t="shared" si="41"/>
        <v>0.99999503204355777</v>
      </c>
      <c r="M318" s="29">
        <f t="shared" si="42"/>
        <v>822.89</v>
      </c>
      <c r="N318" s="71">
        <f t="shared" si="43"/>
        <v>0.99999414095717365</v>
      </c>
      <c r="O318" s="29">
        <f t="shared" si="44"/>
        <v>147.6</v>
      </c>
      <c r="P318" s="71">
        <f t="shared" si="45"/>
        <v>1</v>
      </c>
      <c r="Q318" s="29">
        <f t="shared" si="46"/>
        <v>0</v>
      </c>
      <c r="R318" s="72" t="e">
        <f t="shared" si="47"/>
        <v>#DIV/0!</v>
      </c>
    </row>
    <row r="319" spans="1:18" s="3" customFormat="1" ht="78.75" x14ac:dyDescent="0.25">
      <c r="A319" s="100" t="s">
        <v>396</v>
      </c>
      <c r="B319" s="102" t="s">
        <v>397</v>
      </c>
      <c r="C319" s="109" t="s">
        <v>940</v>
      </c>
      <c r="D319" s="16" t="s">
        <v>372</v>
      </c>
      <c r="E319" s="103" t="s">
        <v>1023</v>
      </c>
      <c r="F319" s="30">
        <v>1323.8320438886396</v>
      </c>
      <c r="G319" s="29">
        <v>1323.8320438886396</v>
      </c>
      <c r="H319" s="29">
        <v>0</v>
      </c>
      <c r="I319" s="31">
        <v>0</v>
      </c>
      <c r="J319" s="70"/>
      <c r="K319" s="30">
        <f t="shared" si="40"/>
        <v>1323.83</v>
      </c>
      <c r="L319" s="71">
        <f t="shared" si="41"/>
        <v>0.99999845608160853</v>
      </c>
      <c r="M319" s="29">
        <f t="shared" si="42"/>
        <v>1323.83</v>
      </c>
      <c r="N319" s="71">
        <f t="shared" si="43"/>
        <v>0.99999845608160853</v>
      </c>
      <c r="O319" s="29">
        <f t="shared" si="44"/>
        <v>0</v>
      </c>
      <c r="P319" s="71" t="e">
        <f t="shared" si="45"/>
        <v>#DIV/0!</v>
      </c>
      <c r="Q319" s="29">
        <f t="shared" si="46"/>
        <v>0</v>
      </c>
      <c r="R319" s="72" t="e">
        <f t="shared" si="47"/>
        <v>#DIV/0!</v>
      </c>
    </row>
    <row r="320" spans="1:18" s="3" customFormat="1" ht="78.75" x14ac:dyDescent="0.25">
      <c r="A320" s="127" t="s">
        <v>398</v>
      </c>
      <c r="B320" s="102" t="s">
        <v>399</v>
      </c>
      <c r="C320" s="102" t="s">
        <v>1024</v>
      </c>
      <c r="D320" s="16"/>
      <c r="E320" s="16"/>
      <c r="F320" s="30"/>
      <c r="G320" s="29"/>
      <c r="H320" s="29"/>
      <c r="I320" s="31"/>
      <c r="J320" s="70"/>
      <c r="K320" s="30"/>
      <c r="L320" s="71"/>
      <c r="M320" s="29"/>
      <c r="N320" s="71"/>
      <c r="O320" s="29"/>
      <c r="P320" s="71"/>
      <c r="Q320" s="29"/>
      <c r="R320" s="72"/>
    </row>
    <row r="321" spans="1:18" s="3" customFormat="1" ht="15.75" x14ac:dyDescent="0.25">
      <c r="A321" s="100" t="s">
        <v>400</v>
      </c>
      <c r="B321" s="102" t="s">
        <v>401</v>
      </c>
      <c r="C321" s="102"/>
      <c r="D321" s="16" t="s">
        <v>19</v>
      </c>
      <c r="E321" s="104"/>
      <c r="F321" s="30">
        <v>149990.96214343666</v>
      </c>
      <c r="G321" s="29">
        <v>105427.73045547686</v>
      </c>
      <c r="H321" s="29">
        <v>28497.665646733552</v>
      </c>
      <c r="I321" s="31">
        <v>16065.566041226242</v>
      </c>
      <c r="J321" s="70"/>
      <c r="K321" s="30">
        <f t="shared" si="40"/>
        <v>149990.97</v>
      </c>
      <c r="L321" s="71">
        <f t="shared" si="41"/>
        <v>1.000000052380245</v>
      </c>
      <c r="M321" s="29">
        <f t="shared" si="42"/>
        <v>105427.73</v>
      </c>
      <c r="N321" s="71">
        <f t="shared" si="43"/>
        <v>0.9999999956797242</v>
      </c>
      <c r="O321" s="29">
        <f t="shared" si="44"/>
        <v>28497.67</v>
      </c>
      <c r="P321" s="71">
        <f t="shared" si="45"/>
        <v>1.000000152758703</v>
      </c>
      <c r="Q321" s="29">
        <f t="shared" si="46"/>
        <v>16065.57</v>
      </c>
      <c r="R321" s="72">
        <f t="shared" si="47"/>
        <v>1.0000002464135871</v>
      </c>
    </row>
    <row r="322" spans="1:18" s="3" customFormat="1" ht="15.75" x14ac:dyDescent="0.25">
      <c r="A322" s="100" t="s">
        <v>402</v>
      </c>
      <c r="B322" s="102" t="s">
        <v>403</v>
      </c>
      <c r="C322" s="102"/>
      <c r="D322" s="16" t="s">
        <v>19</v>
      </c>
      <c r="E322" s="104"/>
      <c r="F322" s="30">
        <v>352182.68411225645</v>
      </c>
      <c r="G322" s="29">
        <v>253873.46969485006</v>
      </c>
      <c r="H322" s="29">
        <v>65922.966305933718</v>
      </c>
      <c r="I322" s="31">
        <v>32386.248111472643</v>
      </c>
      <c r="J322" s="70"/>
      <c r="K322" s="30">
        <f t="shared" si="40"/>
        <v>352182.69</v>
      </c>
      <c r="L322" s="71">
        <f t="shared" si="41"/>
        <v>1.0000000167178678</v>
      </c>
      <c r="M322" s="29">
        <f t="shared" si="42"/>
        <v>253873.47</v>
      </c>
      <c r="N322" s="71">
        <f t="shared" si="43"/>
        <v>1.0000000012019765</v>
      </c>
      <c r="O322" s="29">
        <f t="shared" si="44"/>
        <v>65922.97</v>
      </c>
      <c r="P322" s="71">
        <f t="shared" si="45"/>
        <v>1.0000000560361053</v>
      </c>
      <c r="Q322" s="29">
        <f t="shared" si="46"/>
        <v>32386.25</v>
      </c>
      <c r="R322" s="72">
        <f t="shared" si="47"/>
        <v>1.0000000583126316</v>
      </c>
    </row>
    <row r="323" spans="1:18" s="3" customFormat="1" ht="15.75" x14ac:dyDescent="0.25">
      <c r="A323" s="100" t="s">
        <v>404</v>
      </c>
      <c r="B323" s="102" t="s">
        <v>871</v>
      </c>
      <c r="C323" s="102"/>
      <c r="D323" s="16" t="s">
        <v>19</v>
      </c>
      <c r="E323" s="104"/>
      <c r="F323" s="30">
        <v>529114.46037099499</v>
      </c>
      <c r="G323" s="29">
        <v>376209.57463229331</v>
      </c>
      <c r="H323" s="29">
        <v>99856.750261133726</v>
      </c>
      <c r="I323" s="31">
        <v>53048.135477568008</v>
      </c>
      <c r="J323" s="70"/>
      <c r="K323" s="30">
        <f t="shared" si="40"/>
        <v>529114.46</v>
      </c>
      <c r="L323" s="71">
        <f t="shared" si="41"/>
        <v>0.99999999929883787</v>
      </c>
      <c r="M323" s="29">
        <f t="shared" si="42"/>
        <v>376209.57</v>
      </c>
      <c r="N323" s="71">
        <f t="shared" si="43"/>
        <v>0.9999999876869341</v>
      </c>
      <c r="O323" s="29">
        <f t="shared" si="44"/>
        <v>99856.75</v>
      </c>
      <c r="P323" s="71">
        <f t="shared" si="45"/>
        <v>0.99999999738491663</v>
      </c>
      <c r="Q323" s="29">
        <f t="shared" si="46"/>
        <v>53048.14</v>
      </c>
      <c r="R323" s="72">
        <f t="shared" si="47"/>
        <v>1.0000000852514788</v>
      </c>
    </row>
    <row r="324" spans="1:18" s="3" customFormat="1" ht="47.25" x14ac:dyDescent="0.25">
      <c r="A324" s="108" t="s">
        <v>405</v>
      </c>
      <c r="B324" s="102" t="s">
        <v>406</v>
      </c>
      <c r="C324" s="102" t="s">
        <v>1025</v>
      </c>
      <c r="D324" s="16" t="s">
        <v>19</v>
      </c>
      <c r="E324" s="74" t="s">
        <v>838</v>
      </c>
      <c r="F324" s="30">
        <v>2895.5255713653887</v>
      </c>
      <c r="G324" s="29">
        <v>1317.2975081730262</v>
      </c>
      <c r="H324" s="29">
        <v>1467.9989166666669</v>
      </c>
      <c r="I324" s="31">
        <v>110.22914652569601</v>
      </c>
      <c r="J324" s="70"/>
      <c r="K324" s="30">
        <f t="shared" si="40"/>
        <v>2895.53</v>
      </c>
      <c r="L324" s="71">
        <f t="shared" si="41"/>
        <v>1.0000015294752205</v>
      </c>
      <c r="M324" s="29">
        <f t="shared" si="42"/>
        <v>1317.3</v>
      </c>
      <c r="N324" s="71">
        <f t="shared" si="43"/>
        <v>1.000001891620502</v>
      </c>
      <c r="O324" s="29">
        <f>ROUND(H324-(H324*$O$6*$F$6),2)</f>
        <v>1468</v>
      </c>
      <c r="P324" s="71">
        <f t="shared" si="45"/>
        <v>1.0000007379660303</v>
      </c>
      <c r="Q324" s="29">
        <f t="shared" si="46"/>
        <v>110.23</v>
      </c>
      <c r="R324" s="72">
        <f t="shared" si="47"/>
        <v>1.0000077427280434</v>
      </c>
    </row>
    <row r="325" spans="1:18" s="3" customFormat="1" ht="47.25" x14ac:dyDescent="0.25">
      <c r="A325" s="100" t="s">
        <v>407</v>
      </c>
      <c r="B325" s="102" t="s">
        <v>408</v>
      </c>
      <c r="C325" s="102" t="s">
        <v>1026</v>
      </c>
      <c r="D325" s="16" t="s">
        <v>19</v>
      </c>
      <c r="E325" s="74" t="s">
        <v>1027</v>
      </c>
      <c r="F325" s="30">
        <v>696.54315873553719</v>
      </c>
      <c r="G325" s="29">
        <v>279.77819024364607</v>
      </c>
      <c r="H325" s="29">
        <v>366.01050000000004</v>
      </c>
      <c r="I325" s="31">
        <v>50.754468491891132</v>
      </c>
      <c r="J325" s="70"/>
      <c r="K325" s="30">
        <f t="shared" si="40"/>
        <v>696.54</v>
      </c>
      <c r="L325" s="71">
        <f t="shared" si="41"/>
        <v>0.99999546512588977</v>
      </c>
      <c r="M325" s="29">
        <f t="shared" si="42"/>
        <v>279.77999999999997</v>
      </c>
      <c r="N325" s="71">
        <f t="shared" si="43"/>
        <v>1.0000064685397827</v>
      </c>
      <c r="O325" s="29">
        <f t="shared" si="44"/>
        <v>366.01</v>
      </c>
      <c r="P325" s="71">
        <f t="shared" si="45"/>
        <v>0.99999863391897215</v>
      </c>
      <c r="Q325" s="29">
        <f t="shared" si="46"/>
        <v>50.75</v>
      </c>
      <c r="R325" s="72">
        <f t="shared" si="47"/>
        <v>0.99991195865065863</v>
      </c>
    </row>
    <row r="326" spans="1:18" s="3" customFormat="1" ht="31.5" x14ac:dyDescent="0.25">
      <c r="A326" s="108" t="s">
        <v>409</v>
      </c>
      <c r="B326" s="102" t="s">
        <v>410</v>
      </c>
      <c r="C326" s="102" t="s">
        <v>1028</v>
      </c>
      <c r="D326" s="16" t="s">
        <v>19</v>
      </c>
      <c r="E326" s="74" t="s">
        <v>838</v>
      </c>
      <c r="F326" s="30">
        <v>4703.0532607554715</v>
      </c>
      <c r="G326" s="29">
        <v>2084.1013058101485</v>
      </c>
      <c r="H326" s="29">
        <v>2403.6509166666669</v>
      </c>
      <c r="I326" s="31">
        <v>215.30103827865605</v>
      </c>
      <c r="J326" s="70"/>
      <c r="K326" s="30">
        <f t="shared" si="40"/>
        <v>4703.05</v>
      </c>
      <c r="L326" s="71">
        <f t="shared" si="41"/>
        <v>0.99999930667264636</v>
      </c>
      <c r="M326" s="29">
        <f t="shared" si="42"/>
        <v>2084.1</v>
      </c>
      <c r="N326" s="71">
        <f t="shared" si="43"/>
        <v>0.99999937344209477</v>
      </c>
      <c r="O326" s="29">
        <f t="shared" si="44"/>
        <v>2403.65</v>
      </c>
      <c r="P326" s="71">
        <f t="shared" si="45"/>
        <v>0.99999961863569264</v>
      </c>
      <c r="Q326" s="29">
        <f t="shared" si="46"/>
        <v>215.3</v>
      </c>
      <c r="R326" s="72">
        <f t="shared" si="47"/>
        <v>0.99999517754923828</v>
      </c>
    </row>
    <row r="327" spans="1:18" s="3" customFormat="1" ht="47.25" x14ac:dyDescent="0.25">
      <c r="A327" s="108" t="s">
        <v>411</v>
      </c>
      <c r="B327" s="102" t="s">
        <v>412</v>
      </c>
      <c r="C327" s="102" t="s">
        <v>1029</v>
      </c>
      <c r="D327" s="16" t="s">
        <v>413</v>
      </c>
      <c r="E327" s="74"/>
      <c r="F327" s="30">
        <v>4222.4323294519681</v>
      </c>
      <c r="G327" s="29">
        <v>3965.659691194272</v>
      </c>
      <c r="H327" s="29">
        <v>0</v>
      </c>
      <c r="I327" s="31">
        <v>256.77263825769603</v>
      </c>
      <c r="J327" s="70"/>
      <c r="K327" s="30">
        <f t="shared" si="40"/>
        <v>4222.43</v>
      </c>
      <c r="L327" s="71">
        <f t="shared" si="41"/>
        <v>0.99999944831514487</v>
      </c>
      <c r="M327" s="29">
        <f t="shared" si="42"/>
        <v>3965.66</v>
      </c>
      <c r="N327" s="71">
        <f t="shared" si="43"/>
        <v>1.0000000778699516</v>
      </c>
      <c r="O327" s="29">
        <f t="shared" si="44"/>
        <v>0</v>
      </c>
      <c r="P327" s="71" t="e">
        <f t="shared" si="45"/>
        <v>#DIV/0!</v>
      </c>
      <c r="Q327" s="29">
        <f t="shared" si="46"/>
        <v>256.77</v>
      </c>
      <c r="R327" s="72">
        <f t="shared" si="47"/>
        <v>0.99998972531608532</v>
      </c>
    </row>
    <row r="328" spans="1:18" s="3" customFormat="1" ht="47.25" x14ac:dyDescent="0.25">
      <c r="A328" s="108" t="s">
        <v>414</v>
      </c>
      <c r="B328" s="102" t="s">
        <v>415</v>
      </c>
      <c r="C328" s="102" t="s">
        <v>1030</v>
      </c>
      <c r="D328" s="16" t="s">
        <v>413</v>
      </c>
      <c r="E328" s="74"/>
      <c r="F328" s="30">
        <v>6448.2082121057274</v>
      </c>
      <c r="G328" s="29">
        <v>6056.0864611413117</v>
      </c>
      <c r="H328" s="29">
        <v>0</v>
      </c>
      <c r="I328" s="31">
        <v>392.12175096441604</v>
      </c>
      <c r="J328" s="70"/>
      <c r="K328" s="30">
        <f t="shared" si="40"/>
        <v>6448.21</v>
      </c>
      <c r="L328" s="71">
        <f t="shared" si="41"/>
        <v>1.0000002772699352</v>
      </c>
      <c r="M328" s="29">
        <f t="shared" si="42"/>
        <v>6056.09</v>
      </c>
      <c r="N328" s="71">
        <f t="shared" si="43"/>
        <v>1.0000005843474513</v>
      </c>
      <c r="O328" s="29">
        <f t="shared" si="44"/>
        <v>0</v>
      </c>
      <c r="P328" s="71" t="e">
        <f t="shared" si="45"/>
        <v>#DIV/0!</v>
      </c>
      <c r="Q328" s="29">
        <f t="shared" si="46"/>
        <v>392.12</v>
      </c>
      <c r="R328" s="72">
        <f t="shared" si="47"/>
        <v>0.99999553464093305</v>
      </c>
    </row>
    <row r="329" spans="1:18" s="3" customFormat="1" ht="47.25" x14ac:dyDescent="0.25">
      <c r="A329" s="108" t="s">
        <v>416</v>
      </c>
      <c r="B329" s="102" t="s">
        <v>417</v>
      </c>
      <c r="C329" s="102" t="s">
        <v>1031</v>
      </c>
      <c r="D329" s="16" t="s">
        <v>19</v>
      </c>
      <c r="E329" s="74"/>
      <c r="F329" s="30">
        <v>510.64425082675194</v>
      </c>
      <c r="G329" s="29">
        <v>487.02113889763194</v>
      </c>
      <c r="H329" s="29">
        <v>0</v>
      </c>
      <c r="I329" s="31">
        <v>23.623111929120004</v>
      </c>
      <c r="J329" s="70"/>
      <c r="K329" s="30">
        <f t="shared" si="40"/>
        <v>510.64</v>
      </c>
      <c r="L329" s="71">
        <f t="shared" si="41"/>
        <v>0.99999167556132262</v>
      </c>
      <c r="M329" s="29">
        <f t="shared" si="42"/>
        <v>487.02</v>
      </c>
      <c r="N329" s="71">
        <f t="shared" si="43"/>
        <v>0.99999766150267211</v>
      </c>
      <c r="O329" s="29">
        <f t="shared" si="44"/>
        <v>0</v>
      </c>
      <c r="P329" s="71" t="e">
        <f t="shared" si="45"/>
        <v>#DIV/0!</v>
      </c>
      <c r="Q329" s="29">
        <f t="shared" si="46"/>
        <v>23.62</v>
      </c>
      <c r="R329" s="72">
        <f t="shared" si="47"/>
        <v>0.99986826760465175</v>
      </c>
    </row>
    <row r="330" spans="1:18" s="3" customFormat="1" ht="31.5" x14ac:dyDescent="0.25">
      <c r="A330" s="118" t="s">
        <v>923</v>
      </c>
      <c r="B330" s="112" t="s">
        <v>924</v>
      </c>
      <c r="C330" s="101" t="s">
        <v>941</v>
      </c>
      <c r="D330" s="16" t="s">
        <v>19</v>
      </c>
      <c r="E330" s="74" t="s">
        <v>950</v>
      </c>
      <c r="F330" s="30">
        <v>1362.1258496</v>
      </c>
      <c r="G330" s="29">
        <v>1033.1258496</v>
      </c>
      <c r="H330" s="29">
        <v>329</v>
      </c>
      <c r="I330" s="31">
        <v>0</v>
      </c>
      <c r="J330" s="70"/>
      <c r="K330" s="30">
        <f t="shared" si="40"/>
        <v>1362.13</v>
      </c>
      <c r="L330" s="71">
        <f t="shared" si="41"/>
        <v>1.0000030470018622</v>
      </c>
      <c r="M330" s="29">
        <f t="shared" si="42"/>
        <v>1033.1300000000001</v>
      </c>
      <c r="N330" s="71">
        <f t="shared" si="43"/>
        <v>1.0000040173227702</v>
      </c>
      <c r="O330" s="29">
        <f t="shared" si="44"/>
        <v>329</v>
      </c>
      <c r="P330" s="71">
        <f t="shared" si="45"/>
        <v>1</v>
      </c>
      <c r="Q330" s="29">
        <f t="shared" si="46"/>
        <v>0</v>
      </c>
      <c r="R330" s="72" t="e">
        <f t="shared" si="47"/>
        <v>#DIV/0!</v>
      </c>
    </row>
    <row r="331" spans="1:18" s="3" customFormat="1" ht="18.75" x14ac:dyDescent="0.25">
      <c r="A331" s="139" t="s">
        <v>418</v>
      </c>
      <c r="B331" s="140"/>
      <c r="C331" s="102"/>
      <c r="D331" s="105"/>
      <c r="E331" s="140"/>
      <c r="F331" s="30"/>
      <c r="G331" s="29"/>
      <c r="H331" s="29"/>
      <c r="I331" s="31"/>
      <c r="J331" s="70"/>
      <c r="K331" s="30"/>
      <c r="L331" s="71"/>
      <c r="M331" s="29"/>
      <c r="N331" s="71"/>
      <c r="O331" s="29"/>
      <c r="P331" s="71"/>
      <c r="Q331" s="29"/>
      <c r="R331" s="72"/>
    </row>
    <row r="332" spans="1:18" s="3" customFormat="1" ht="63" x14ac:dyDescent="0.25">
      <c r="A332" s="114" t="s">
        <v>419</v>
      </c>
      <c r="B332" s="102" t="s">
        <v>420</v>
      </c>
      <c r="C332" s="102" t="s">
        <v>1032</v>
      </c>
      <c r="D332" s="14" t="s">
        <v>311</v>
      </c>
      <c r="E332" s="143" t="s">
        <v>968</v>
      </c>
      <c r="F332" s="30">
        <v>122.64829849350362</v>
      </c>
      <c r="G332" s="29">
        <v>79.372374399999998</v>
      </c>
      <c r="H332" s="29">
        <v>35.457538156735623</v>
      </c>
      <c r="I332" s="31">
        <v>7.818385936768002</v>
      </c>
      <c r="J332" s="70"/>
      <c r="K332" s="30">
        <f t="shared" si="40"/>
        <v>122.65</v>
      </c>
      <c r="L332" s="71">
        <f t="shared" si="41"/>
        <v>1.0000138730542314</v>
      </c>
      <c r="M332" s="29">
        <f t="shared" si="42"/>
        <v>79.37</v>
      </c>
      <c r="N332" s="71">
        <f t="shared" si="43"/>
        <v>0.99997008530968179</v>
      </c>
      <c r="O332" s="29">
        <f t="shared" si="44"/>
        <v>35.46</v>
      </c>
      <c r="P332" s="71">
        <f t="shared" si="45"/>
        <v>1.0000694307442748</v>
      </c>
      <c r="Q332" s="29">
        <f t="shared" si="46"/>
        <v>7.82</v>
      </c>
      <c r="R332" s="72">
        <f t="shared" si="47"/>
        <v>1.0002064445583849</v>
      </c>
    </row>
    <row r="333" spans="1:18" s="3" customFormat="1" ht="78.75" x14ac:dyDescent="0.25">
      <c r="A333" s="114" t="s">
        <v>421</v>
      </c>
      <c r="B333" s="102" t="s">
        <v>422</v>
      </c>
      <c r="C333" s="102" t="s">
        <v>1033</v>
      </c>
      <c r="D333" s="13" t="s">
        <v>311</v>
      </c>
      <c r="E333" s="143" t="s">
        <v>968</v>
      </c>
      <c r="F333" s="30">
        <v>280.27638465869302</v>
      </c>
      <c r="G333" s="29">
        <v>150.46381506619099</v>
      </c>
      <c r="H333" s="29">
        <v>115.68803815673563</v>
      </c>
      <c r="I333" s="31">
        <v>14.1245314357664</v>
      </c>
      <c r="J333" s="70"/>
      <c r="K333" s="30">
        <f t="shared" si="40"/>
        <v>280.27</v>
      </c>
      <c r="L333" s="71">
        <f t="shared" si="41"/>
        <v>0.99997722013325951</v>
      </c>
      <c r="M333" s="29">
        <f t="shared" si="42"/>
        <v>150.46</v>
      </c>
      <c r="N333" s="71">
        <f t="shared" si="43"/>
        <v>0.99997464462675423</v>
      </c>
      <c r="O333" s="29">
        <f t="shared" si="44"/>
        <v>115.69</v>
      </c>
      <c r="P333" s="71">
        <f t="shared" si="45"/>
        <v>1.0000169580476566</v>
      </c>
      <c r="Q333" s="29">
        <f t="shared" si="46"/>
        <v>14.12</v>
      </c>
      <c r="R333" s="72">
        <f t="shared" si="47"/>
        <v>0.99967917974574882</v>
      </c>
    </row>
    <row r="334" spans="1:18" s="3" customFormat="1" ht="63" x14ac:dyDescent="0.25">
      <c r="A334" s="114" t="s">
        <v>423</v>
      </c>
      <c r="B334" s="102" t="s">
        <v>424</v>
      </c>
      <c r="C334" s="102" t="s">
        <v>1034</v>
      </c>
      <c r="D334" s="13" t="s">
        <v>311</v>
      </c>
      <c r="E334" s="143" t="s">
        <v>968</v>
      </c>
      <c r="F334" s="30">
        <v>115.43166903679004</v>
      </c>
      <c r="G334" s="29">
        <v>74.490973374400014</v>
      </c>
      <c r="H334" s="29">
        <v>35.457538156735623</v>
      </c>
      <c r="I334" s="31">
        <v>5.4831575056544004</v>
      </c>
      <c r="J334" s="70"/>
      <c r="K334" s="30">
        <f t="shared" si="40"/>
        <v>115.42999999999999</v>
      </c>
      <c r="L334" s="71">
        <f t="shared" si="41"/>
        <v>0.99998554091087843</v>
      </c>
      <c r="M334" s="29">
        <f t="shared" si="42"/>
        <v>74.489999999999995</v>
      </c>
      <c r="N334" s="71">
        <f t="shared" si="43"/>
        <v>0.99998693298857666</v>
      </c>
      <c r="O334" s="29">
        <f t="shared" si="44"/>
        <v>35.46</v>
      </c>
      <c r="P334" s="71">
        <f t="shared" si="45"/>
        <v>1.0000694307442748</v>
      </c>
      <c r="Q334" s="29">
        <f t="shared" si="46"/>
        <v>5.48</v>
      </c>
      <c r="R334" s="72">
        <f t="shared" si="47"/>
        <v>0.99942414463725615</v>
      </c>
    </row>
    <row r="335" spans="1:18" s="3" customFormat="1" ht="78.75" x14ac:dyDescent="0.25">
      <c r="A335" s="114" t="s">
        <v>425</v>
      </c>
      <c r="B335" s="102" t="s">
        <v>426</v>
      </c>
      <c r="C335" s="102" t="s">
        <v>1035</v>
      </c>
      <c r="D335" s="13" t="s">
        <v>311</v>
      </c>
      <c r="E335" s="143" t="s">
        <v>968</v>
      </c>
      <c r="F335" s="30">
        <v>246.02677767450143</v>
      </c>
      <c r="G335" s="29">
        <v>146.71800882201538</v>
      </c>
      <c r="H335" s="29">
        <v>86.418719406735647</v>
      </c>
      <c r="I335" s="31">
        <v>12.890049445750403</v>
      </c>
      <c r="J335" s="70"/>
      <c r="K335" s="30">
        <f t="shared" si="40"/>
        <v>246.02999999999997</v>
      </c>
      <c r="L335" s="71">
        <f t="shared" si="41"/>
        <v>1.0000130974584516</v>
      </c>
      <c r="M335" s="29">
        <f t="shared" si="42"/>
        <v>146.72</v>
      </c>
      <c r="N335" s="71">
        <f t="shared" si="43"/>
        <v>1.0000135714627032</v>
      </c>
      <c r="O335" s="29">
        <f t="shared" si="44"/>
        <v>86.42</v>
      </c>
      <c r="P335" s="71">
        <f t="shared" si="45"/>
        <v>1.0000148184707336</v>
      </c>
      <c r="Q335" s="29">
        <f t="shared" si="46"/>
        <v>12.89</v>
      </c>
      <c r="R335" s="72">
        <f t="shared" si="47"/>
        <v>0.9999961640371815</v>
      </c>
    </row>
    <row r="336" spans="1:18" s="3" customFormat="1" ht="63" x14ac:dyDescent="0.25">
      <c r="A336" s="114" t="s">
        <v>427</v>
      </c>
      <c r="B336" s="102" t="s">
        <v>428</v>
      </c>
      <c r="C336" s="102" t="s">
        <v>1036</v>
      </c>
      <c r="D336" s="13" t="s">
        <v>311</v>
      </c>
      <c r="E336" s="143" t="s">
        <v>968</v>
      </c>
      <c r="F336" s="30">
        <v>166.369431796215</v>
      </c>
      <c r="G336" s="29">
        <v>86.277770972799999</v>
      </c>
      <c r="H336" s="29">
        <v>68.518392167014994</v>
      </c>
      <c r="I336" s="31">
        <v>11.573268656400002</v>
      </c>
      <c r="J336" s="70"/>
      <c r="K336" s="30">
        <f t="shared" si="40"/>
        <v>166.37</v>
      </c>
      <c r="L336" s="71">
        <f t="shared" si="41"/>
        <v>1.0000034153136119</v>
      </c>
      <c r="M336" s="29">
        <f t="shared" si="42"/>
        <v>86.28</v>
      </c>
      <c r="N336" s="71">
        <f t="shared" si="43"/>
        <v>1.0000258354750577</v>
      </c>
      <c r="O336" s="29">
        <f t="shared" si="44"/>
        <v>68.52</v>
      </c>
      <c r="P336" s="71">
        <f t="shared" si="45"/>
        <v>1.0000234657138638</v>
      </c>
      <c r="Q336" s="29">
        <f t="shared" si="46"/>
        <v>11.57</v>
      </c>
      <c r="R336" s="72">
        <f t="shared" si="47"/>
        <v>0.99971756843316739</v>
      </c>
    </row>
    <row r="337" spans="1:18" s="3" customFormat="1" ht="78.75" x14ac:dyDescent="0.25">
      <c r="A337" s="114" t="s">
        <v>429</v>
      </c>
      <c r="B337" s="102" t="s">
        <v>430</v>
      </c>
      <c r="C337" s="102" t="s">
        <v>1037</v>
      </c>
      <c r="D337" s="13" t="s">
        <v>311</v>
      </c>
      <c r="E337" s="143" t="s">
        <v>968</v>
      </c>
      <c r="F337" s="30">
        <v>326.54145636347033</v>
      </c>
      <c r="G337" s="29">
        <v>159.75883979230494</v>
      </c>
      <c r="H337" s="29">
        <v>148.74889216701499</v>
      </c>
      <c r="I337" s="31">
        <v>18.033724404150405</v>
      </c>
      <c r="J337" s="70"/>
      <c r="K337" s="30">
        <f t="shared" si="40"/>
        <v>326.53999999999996</v>
      </c>
      <c r="L337" s="71">
        <f t="shared" si="41"/>
        <v>0.99999554003498792</v>
      </c>
      <c r="M337" s="29">
        <f t="shared" si="42"/>
        <v>159.76</v>
      </c>
      <c r="N337" s="71">
        <f t="shared" si="43"/>
        <v>1.000007262244121</v>
      </c>
      <c r="O337" s="29">
        <f t="shared" si="44"/>
        <v>148.75</v>
      </c>
      <c r="P337" s="71">
        <f t="shared" si="45"/>
        <v>1.0000074476721734</v>
      </c>
      <c r="Q337" s="29">
        <f t="shared" si="46"/>
        <v>18.03</v>
      </c>
      <c r="R337" s="72">
        <f t="shared" si="47"/>
        <v>0.99979347559788889</v>
      </c>
    </row>
    <row r="338" spans="1:18" s="3" customFormat="1" ht="63" x14ac:dyDescent="0.25">
      <c r="A338" s="114" t="s">
        <v>431</v>
      </c>
      <c r="B338" s="102" t="s">
        <v>432</v>
      </c>
      <c r="C338" s="102" t="s">
        <v>1038</v>
      </c>
      <c r="D338" s="13" t="s">
        <v>311</v>
      </c>
      <c r="E338" s="143" t="s">
        <v>968</v>
      </c>
      <c r="F338" s="30">
        <v>161.43032360345342</v>
      </c>
      <c r="G338" s="29">
        <v>83.519580962400013</v>
      </c>
      <c r="H338" s="29">
        <v>68.518392167014994</v>
      </c>
      <c r="I338" s="31">
        <v>9.3923504740384018</v>
      </c>
      <c r="J338" s="70"/>
      <c r="K338" s="30">
        <f t="shared" si="40"/>
        <v>161.43</v>
      </c>
      <c r="L338" s="71">
        <f t="shared" si="41"/>
        <v>0.99999799539859557</v>
      </c>
      <c r="M338" s="29">
        <f t="shared" si="42"/>
        <v>83.52</v>
      </c>
      <c r="N338" s="71">
        <f t="shared" si="43"/>
        <v>1.0000050172378161</v>
      </c>
      <c r="O338" s="29">
        <f t="shared" si="44"/>
        <v>68.52</v>
      </c>
      <c r="P338" s="71">
        <f t="shared" si="45"/>
        <v>1.0000234657138638</v>
      </c>
      <c r="Q338" s="29">
        <f t="shared" si="46"/>
        <v>9.39</v>
      </c>
      <c r="R338" s="72">
        <f t="shared" si="47"/>
        <v>0.99974974591877741</v>
      </c>
    </row>
    <row r="339" spans="1:18" s="3" customFormat="1" ht="78.75" x14ac:dyDescent="0.25">
      <c r="A339" s="114" t="s">
        <v>433</v>
      </c>
      <c r="B339" s="102" t="s">
        <v>434</v>
      </c>
      <c r="C339" s="102" t="s">
        <v>1039</v>
      </c>
      <c r="D339" s="14" t="s">
        <v>311</v>
      </c>
      <c r="E339" s="143" t="s">
        <v>968</v>
      </c>
      <c r="F339" s="30">
        <v>288.83348024179696</v>
      </c>
      <c r="G339" s="29">
        <v>152.55466441064752</v>
      </c>
      <c r="H339" s="29">
        <v>119.47957341701499</v>
      </c>
      <c r="I339" s="31">
        <v>16.799242414134405</v>
      </c>
      <c r="J339" s="70"/>
      <c r="K339" s="30">
        <f t="shared" si="40"/>
        <v>288.83000000000004</v>
      </c>
      <c r="L339" s="71">
        <f t="shared" si="41"/>
        <v>0.99998795069811852</v>
      </c>
      <c r="M339" s="29">
        <f t="shared" si="42"/>
        <v>152.55000000000001</v>
      </c>
      <c r="N339" s="71">
        <f t="shared" si="43"/>
        <v>0.99996942466056005</v>
      </c>
      <c r="O339" s="29">
        <f t="shared" si="44"/>
        <v>119.48</v>
      </c>
      <c r="P339" s="71">
        <f t="shared" si="45"/>
        <v>1.0000035703423842</v>
      </c>
      <c r="Q339" s="29">
        <f t="shared" si="46"/>
        <v>16.8</v>
      </c>
      <c r="R339" s="72">
        <f t="shared" si="47"/>
        <v>1.000045096430358</v>
      </c>
    </row>
    <row r="340" spans="1:18" s="3" customFormat="1" ht="78.75" x14ac:dyDescent="0.25">
      <c r="A340" s="114" t="s">
        <v>435</v>
      </c>
      <c r="B340" s="102" t="s">
        <v>436</v>
      </c>
      <c r="C340" s="102" t="s">
        <v>1040</v>
      </c>
      <c r="D340" s="13" t="s">
        <v>311</v>
      </c>
      <c r="E340" s="143" t="s">
        <v>968</v>
      </c>
      <c r="F340" s="30">
        <v>261.40569947040638</v>
      </c>
      <c r="G340" s="29">
        <v>140.1585961209984</v>
      </c>
      <c r="H340" s="29">
        <v>102.627</v>
      </c>
      <c r="I340" s="31">
        <v>18.620103349408005</v>
      </c>
      <c r="J340" s="70"/>
      <c r="K340" s="30">
        <f t="shared" si="40"/>
        <v>261.40999999999997</v>
      </c>
      <c r="L340" s="71">
        <f t="shared" si="41"/>
        <v>1.0000164515525189</v>
      </c>
      <c r="M340" s="29">
        <f t="shared" si="42"/>
        <v>140.16</v>
      </c>
      <c r="N340" s="71">
        <f t="shared" si="43"/>
        <v>1.0000100163603265</v>
      </c>
      <c r="O340" s="29">
        <f t="shared" si="44"/>
        <v>102.63</v>
      </c>
      <c r="P340" s="71">
        <f t="shared" si="45"/>
        <v>1.000029232073431</v>
      </c>
      <c r="Q340" s="29">
        <f t="shared" si="46"/>
        <v>18.62</v>
      </c>
      <c r="R340" s="72">
        <f t="shared" si="47"/>
        <v>0.99999444957924966</v>
      </c>
    </row>
    <row r="341" spans="1:18" s="3" customFormat="1" ht="63" x14ac:dyDescent="0.25">
      <c r="A341" s="118" t="s">
        <v>437</v>
      </c>
      <c r="B341" s="102" t="s">
        <v>1041</v>
      </c>
      <c r="C341" s="102" t="s">
        <v>1042</v>
      </c>
      <c r="D341" s="13" t="s">
        <v>311</v>
      </c>
      <c r="E341" s="143" t="s">
        <v>968</v>
      </c>
      <c r="F341" s="30">
        <v>192.08264104731521</v>
      </c>
      <c r="G341" s="29">
        <v>102.98946565797121</v>
      </c>
      <c r="H341" s="29">
        <v>75.411000000000001</v>
      </c>
      <c r="I341" s="31">
        <v>13.682175389344003</v>
      </c>
      <c r="J341" s="70"/>
      <c r="K341" s="30">
        <f t="shared" si="40"/>
        <v>192.07999999999998</v>
      </c>
      <c r="L341" s="71">
        <f t="shared" si="41"/>
        <v>0.999986250463338</v>
      </c>
      <c r="M341" s="29">
        <f t="shared" si="42"/>
        <v>102.99</v>
      </c>
      <c r="N341" s="71">
        <f t="shared" si="43"/>
        <v>1.0000051883173233</v>
      </c>
      <c r="O341" s="29">
        <f t="shared" si="44"/>
        <v>75.41</v>
      </c>
      <c r="P341" s="71">
        <f t="shared" si="45"/>
        <v>0.99998673933511018</v>
      </c>
      <c r="Q341" s="29">
        <f t="shared" si="46"/>
        <v>13.68</v>
      </c>
      <c r="R341" s="72">
        <f t="shared" si="47"/>
        <v>0.99984100559435174</v>
      </c>
    </row>
    <row r="342" spans="1:18" s="3" customFormat="1" ht="78.75" x14ac:dyDescent="0.25">
      <c r="A342" s="114" t="s">
        <v>438</v>
      </c>
      <c r="B342" s="102" t="s">
        <v>925</v>
      </c>
      <c r="C342" s="102" t="s">
        <v>1043</v>
      </c>
      <c r="D342" s="16" t="s">
        <v>311</v>
      </c>
      <c r="E342" s="143" t="s">
        <v>968</v>
      </c>
      <c r="F342" s="30">
        <v>150.45899806269057</v>
      </c>
      <c r="G342" s="29">
        <v>80.670779449384966</v>
      </c>
      <c r="H342" s="29">
        <v>59.068800000000003</v>
      </c>
      <c r="I342" s="31">
        <v>10.719418613305601</v>
      </c>
      <c r="J342" s="70"/>
      <c r="K342" s="30">
        <f t="shared" si="40"/>
        <v>150.46</v>
      </c>
      <c r="L342" s="71">
        <f t="shared" si="41"/>
        <v>1.0000066592049817</v>
      </c>
      <c r="M342" s="29">
        <f t="shared" si="42"/>
        <v>80.67</v>
      </c>
      <c r="N342" s="71">
        <f t="shared" si="43"/>
        <v>0.99999033789694003</v>
      </c>
      <c r="O342" s="29">
        <f t="shared" si="44"/>
        <v>59.07</v>
      </c>
      <c r="P342" s="71">
        <f t="shared" si="45"/>
        <v>1.0000203152933529</v>
      </c>
      <c r="Q342" s="29">
        <f t="shared" si="46"/>
        <v>10.72</v>
      </c>
      <c r="R342" s="72">
        <f t="shared" si="47"/>
        <v>1.000054236774901</v>
      </c>
    </row>
    <row r="343" spans="1:18" s="3" customFormat="1" ht="78.75" x14ac:dyDescent="0.25">
      <c r="A343" s="114" t="s">
        <v>439</v>
      </c>
      <c r="B343" s="102" t="s">
        <v>926</v>
      </c>
      <c r="C343" s="102" t="s">
        <v>1044</v>
      </c>
      <c r="D343" s="16" t="s">
        <v>311</v>
      </c>
      <c r="E343" s="143" t="s">
        <v>968</v>
      </c>
      <c r="F343" s="30">
        <v>177.42139434386496</v>
      </c>
      <c r="G343" s="29">
        <v>95.125441296117771</v>
      </c>
      <c r="H343" s="29">
        <v>69.652799999999999</v>
      </c>
      <c r="I343" s="31">
        <v>12.643153047747203</v>
      </c>
      <c r="J343" s="70"/>
      <c r="K343" s="30">
        <f t="shared" si="40"/>
        <v>177.42000000000002</v>
      </c>
      <c r="L343" s="71">
        <f t="shared" si="41"/>
        <v>0.99999214106128465</v>
      </c>
      <c r="M343" s="29">
        <f t="shared" si="42"/>
        <v>95.13</v>
      </c>
      <c r="N343" s="71">
        <f t="shared" si="43"/>
        <v>1.0000479230773609</v>
      </c>
      <c r="O343" s="29">
        <f t="shared" si="44"/>
        <v>69.650000000000006</v>
      </c>
      <c r="P343" s="71">
        <f t="shared" si="45"/>
        <v>0.99995980061103085</v>
      </c>
      <c r="Q343" s="29">
        <f t="shared" si="46"/>
        <v>12.64</v>
      </c>
      <c r="R343" s="72">
        <f t="shared" si="47"/>
        <v>0.99975061222977413</v>
      </c>
    </row>
    <row r="344" spans="1:18" s="3" customFormat="1" ht="47.25" x14ac:dyDescent="0.25">
      <c r="A344" s="114" t="s">
        <v>440</v>
      </c>
      <c r="B344" s="102" t="s">
        <v>441</v>
      </c>
      <c r="C344" s="102" t="s">
        <v>1045</v>
      </c>
      <c r="D344" s="16" t="s">
        <v>311</v>
      </c>
      <c r="E344" s="143"/>
      <c r="F344" s="30">
        <v>261.57283325034325</v>
      </c>
      <c r="G344" s="29">
        <v>191.0132668472088</v>
      </c>
      <c r="H344" s="29">
        <v>52.587566098484857</v>
      </c>
      <c r="I344" s="31">
        <v>17.972000304649605</v>
      </c>
      <c r="J344" s="70"/>
      <c r="K344" s="30">
        <f t="shared" si="40"/>
        <v>261.57</v>
      </c>
      <c r="L344" s="71">
        <f t="shared" si="41"/>
        <v>0.99998916840748309</v>
      </c>
      <c r="M344" s="29">
        <f t="shared" si="42"/>
        <v>191.01</v>
      </c>
      <c r="N344" s="71">
        <f t="shared" si="43"/>
        <v>0.99998289727586609</v>
      </c>
      <c r="O344" s="29">
        <f t="shared" si="44"/>
        <v>52.59</v>
      </c>
      <c r="P344" s="71">
        <f t="shared" si="45"/>
        <v>1.0000462828325347</v>
      </c>
      <c r="Q344" s="29">
        <f t="shared" si="46"/>
        <v>17.97</v>
      </c>
      <c r="R344" s="72">
        <f t="shared" si="47"/>
        <v>0.99988869883064224</v>
      </c>
    </row>
    <row r="345" spans="1:18" s="3" customFormat="1" ht="47.25" x14ac:dyDescent="0.25">
      <c r="A345" s="114" t="s">
        <v>442</v>
      </c>
      <c r="B345" s="102" t="s">
        <v>443</v>
      </c>
      <c r="C345" s="102" t="s">
        <v>1046</v>
      </c>
      <c r="D345" s="16" t="s">
        <v>311</v>
      </c>
      <c r="E345" s="143"/>
      <c r="F345" s="30">
        <v>282.93909796690576</v>
      </c>
      <c r="G345" s="29">
        <v>159.53467361529871</v>
      </c>
      <c r="H345" s="29">
        <v>101.1220244318182</v>
      </c>
      <c r="I345" s="31">
        <v>22.282399919788801</v>
      </c>
      <c r="J345" s="70"/>
      <c r="K345" s="30">
        <f t="shared" si="40"/>
        <v>282.92999999999995</v>
      </c>
      <c r="L345" s="71">
        <f t="shared" si="41"/>
        <v>0.99996784478719558</v>
      </c>
      <c r="M345" s="29">
        <f t="shared" si="42"/>
        <v>159.53</v>
      </c>
      <c r="N345" s="71">
        <f t="shared" si="43"/>
        <v>0.9999707047051728</v>
      </c>
      <c r="O345" s="29">
        <f t="shared" si="44"/>
        <v>101.12</v>
      </c>
      <c r="P345" s="71">
        <f t="shared" si="45"/>
        <v>0.99997998030765722</v>
      </c>
      <c r="Q345" s="29">
        <f t="shared" si="46"/>
        <v>22.28</v>
      </c>
      <c r="R345" s="72">
        <f t="shared" si="47"/>
        <v>0.99989229527351453</v>
      </c>
    </row>
    <row r="346" spans="1:18" s="3" customFormat="1" ht="18.75" x14ac:dyDescent="0.25">
      <c r="A346" s="139" t="s">
        <v>444</v>
      </c>
      <c r="B346" s="140"/>
      <c r="C346" s="102"/>
      <c r="D346" s="140"/>
      <c r="E346" s="140"/>
      <c r="F346" s="30"/>
      <c r="G346" s="29"/>
      <c r="H346" s="29"/>
      <c r="I346" s="31"/>
      <c r="J346" s="70"/>
      <c r="K346" s="30"/>
      <c r="L346" s="71"/>
      <c r="M346" s="29"/>
      <c r="N346" s="71"/>
      <c r="O346" s="29"/>
      <c r="P346" s="71"/>
      <c r="Q346" s="29"/>
      <c r="R346" s="72"/>
    </row>
    <row r="347" spans="1:18" s="3" customFormat="1" ht="126" x14ac:dyDescent="0.25">
      <c r="A347" s="131" t="s">
        <v>445</v>
      </c>
      <c r="B347" s="102" t="s">
        <v>446</v>
      </c>
      <c r="C347" s="102" t="s">
        <v>1047</v>
      </c>
      <c r="D347" s="19" t="s">
        <v>19</v>
      </c>
      <c r="E347" s="143"/>
      <c r="F347" s="30">
        <v>14533.004291558402</v>
      </c>
      <c r="G347" s="29">
        <v>10333.758874060801</v>
      </c>
      <c r="H347" s="29">
        <v>3375.54</v>
      </c>
      <c r="I347" s="31">
        <v>823.70541749760014</v>
      </c>
      <c r="J347" s="70"/>
      <c r="K347" s="30">
        <f t="shared" ref="K347:K350" si="48">SUM(M347,O347,Q347)</f>
        <v>14533.009999999998</v>
      </c>
      <c r="L347" s="71">
        <f t="shared" ref="L347:L350" si="49">K347/F347</f>
        <v>1.0000003927915717</v>
      </c>
      <c r="M347" s="29">
        <f t="shared" ref="M347:M350" si="50">ROUND(G347-(G347*$M$6*$F$6),2)</f>
        <v>10333.76</v>
      </c>
      <c r="N347" s="71">
        <f t="shared" ref="N347:N350" si="51">M347/G347</f>
        <v>1.0000001089573709</v>
      </c>
      <c r="O347" s="29">
        <f t="shared" ref="O347:O350" si="52">ROUND(H347-(H347*$O$6*$F$6),2)</f>
        <v>3375.54</v>
      </c>
      <c r="P347" s="71">
        <f t="shared" ref="P347:P350" si="53">O347/H347</f>
        <v>1</v>
      </c>
      <c r="Q347" s="29">
        <f t="shared" ref="Q347:Q350" si="54">ROUND((I347-(I347*$Q$6*$F$6)),2)</f>
        <v>823.71</v>
      </c>
      <c r="R347" s="72">
        <f t="shared" ref="R347:R350" si="55">Q347/I347</f>
        <v>1.0000055632782092</v>
      </c>
    </row>
    <row r="348" spans="1:18" s="3" customFormat="1" ht="110.25" x14ac:dyDescent="0.25">
      <c r="A348" s="131" t="s">
        <v>447</v>
      </c>
      <c r="B348" s="102" t="s">
        <v>448</v>
      </c>
      <c r="C348" s="102" t="s">
        <v>1048</v>
      </c>
      <c r="D348" s="19" t="s">
        <v>19</v>
      </c>
      <c r="E348" s="143"/>
      <c r="F348" s="30">
        <v>11169.806459658239</v>
      </c>
      <c r="G348" s="29">
        <v>8932.0089767731188</v>
      </c>
      <c r="H348" s="29">
        <v>1627.5360000000001</v>
      </c>
      <c r="I348" s="31">
        <v>610.26148288512002</v>
      </c>
      <c r="J348" s="70"/>
      <c r="K348" s="30">
        <f t="shared" si="48"/>
        <v>11169.81</v>
      </c>
      <c r="L348" s="71">
        <f t="shared" si="49"/>
        <v>1.0000003169564105</v>
      </c>
      <c r="M348" s="29">
        <f t="shared" si="50"/>
        <v>8932.01</v>
      </c>
      <c r="N348" s="71">
        <f t="shared" si="51"/>
        <v>1.0000001145573056</v>
      </c>
      <c r="O348" s="29">
        <f t="shared" si="52"/>
        <v>1627.54</v>
      </c>
      <c r="P348" s="71">
        <f t="shared" si="53"/>
        <v>1.0000024577029325</v>
      </c>
      <c r="Q348" s="29">
        <f t="shared" si="54"/>
        <v>610.26</v>
      </c>
      <c r="R348" s="72">
        <f t="shared" si="55"/>
        <v>0.99999757008239643</v>
      </c>
    </row>
    <row r="349" spans="1:18" s="3" customFormat="1" ht="141.75" x14ac:dyDescent="0.25">
      <c r="A349" s="131" t="s">
        <v>449</v>
      </c>
      <c r="B349" s="102" t="s">
        <v>450</v>
      </c>
      <c r="C349" s="102" t="s">
        <v>1049</v>
      </c>
      <c r="D349" s="19" t="s">
        <v>19</v>
      </c>
      <c r="E349" s="143"/>
      <c r="F349" s="30">
        <v>5066.7506138059771</v>
      </c>
      <c r="G349" s="29">
        <v>4750.6629513613816</v>
      </c>
      <c r="H349" s="29">
        <v>58.14</v>
      </c>
      <c r="I349" s="31">
        <v>257.94766244459521</v>
      </c>
      <c r="J349" s="70"/>
      <c r="K349" s="30">
        <f t="shared" si="48"/>
        <v>5066.75</v>
      </c>
      <c r="L349" s="71">
        <f t="shared" si="49"/>
        <v>0.99999987885609065</v>
      </c>
      <c r="M349" s="29">
        <f t="shared" si="50"/>
        <v>4750.66</v>
      </c>
      <c r="N349" s="71">
        <f t="shared" si="51"/>
        <v>0.99999937874746914</v>
      </c>
      <c r="O349" s="29">
        <f t="shared" si="52"/>
        <v>58.14</v>
      </c>
      <c r="P349" s="71">
        <f t="shared" si="53"/>
        <v>1</v>
      </c>
      <c r="Q349" s="29">
        <f t="shared" si="54"/>
        <v>257.95</v>
      </c>
      <c r="R349" s="72">
        <f t="shared" si="55"/>
        <v>1.000009062130599</v>
      </c>
    </row>
    <row r="350" spans="1:18" s="3" customFormat="1" ht="47.25" x14ac:dyDescent="0.25">
      <c r="A350" s="118" t="s">
        <v>927</v>
      </c>
      <c r="B350" s="112" t="s">
        <v>928</v>
      </c>
      <c r="C350" s="101" t="s">
        <v>1232</v>
      </c>
      <c r="D350" s="19" t="s">
        <v>21</v>
      </c>
      <c r="E350" s="143" t="s">
        <v>951</v>
      </c>
      <c r="F350" s="30">
        <v>3132.1683227520002</v>
      </c>
      <c r="G350" s="29">
        <v>3132.1683227520002</v>
      </c>
      <c r="H350" s="29">
        <v>0</v>
      </c>
      <c r="I350" s="31">
        <v>0</v>
      </c>
      <c r="J350" s="70"/>
      <c r="K350" s="30">
        <f t="shared" si="48"/>
        <v>3132.17</v>
      </c>
      <c r="L350" s="71">
        <f t="shared" si="49"/>
        <v>1.0000005354910169</v>
      </c>
      <c r="M350" s="29">
        <f t="shared" si="50"/>
        <v>3132.17</v>
      </c>
      <c r="N350" s="71">
        <f t="shared" si="51"/>
        <v>1.0000005354910169</v>
      </c>
      <c r="O350" s="29">
        <f t="shared" si="52"/>
        <v>0</v>
      </c>
      <c r="P350" s="71" t="e">
        <f t="shared" si="53"/>
        <v>#DIV/0!</v>
      </c>
      <c r="Q350" s="29">
        <f t="shared" si="54"/>
        <v>0</v>
      </c>
      <c r="R350" s="72" t="e">
        <f t="shared" si="55"/>
        <v>#DIV/0!</v>
      </c>
    </row>
    <row r="351" spans="1:18" s="3" customFormat="1" ht="31.5" x14ac:dyDescent="0.25">
      <c r="A351" s="76" t="s">
        <v>929</v>
      </c>
      <c r="B351" s="101" t="s">
        <v>930</v>
      </c>
      <c r="C351" s="107" t="s">
        <v>942</v>
      </c>
      <c r="D351" s="74" t="s">
        <v>943</v>
      </c>
      <c r="E351" s="74" t="s">
        <v>952</v>
      </c>
      <c r="F351" s="30"/>
      <c r="G351" s="29"/>
      <c r="H351" s="29"/>
      <c r="I351" s="31"/>
      <c r="J351" s="70"/>
      <c r="K351" s="30">
        <f t="shared" ref="K351:K404" si="56">SUM(M351,O351,Q351)</f>
        <v>0</v>
      </c>
      <c r="L351" s="71" t="e">
        <f t="shared" ref="L351:L404" si="57">K351/F351</f>
        <v>#DIV/0!</v>
      </c>
      <c r="M351" s="29">
        <f t="shared" ref="M351:M404" si="58">ROUND(G351-(G351*$M$6*$F$6),2)</f>
        <v>0</v>
      </c>
      <c r="N351" s="71" t="e">
        <f t="shared" ref="N351:N404" si="59">M351/G351</f>
        <v>#DIV/0!</v>
      </c>
      <c r="O351" s="29">
        <f t="shared" ref="O351:O404" si="60">ROUND(H351-(H351*$O$6*$F$6),2)</f>
        <v>0</v>
      </c>
      <c r="P351" s="71" t="e">
        <f t="shared" ref="P351:P404" si="61">O351/H351</f>
        <v>#DIV/0!</v>
      </c>
      <c r="Q351" s="29">
        <f t="shared" ref="Q351:Q404" si="62">ROUND((I351-(I351*$Q$6*$F$6)),2)</f>
        <v>0</v>
      </c>
      <c r="R351" s="72" t="e">
        <f t="shared" ref="R351:R404" si="63">Q351/I351</f>
        <v>#DIV/0!</v>
      </c>
    </row>
    <row r="352" spans="1:18" s="3" customFormat="1" ht="78.75" x14ac:dyDescent="0.25">
      <c r="A352" s="131" t="s">
        <v>453</v>
      </c>
      <c r="B352" s="102" t="s">
        <v>454</v>
      </c>
      <c r="C352" s="102" t="s">
        <v>1050</v>
      </c>
      <c r="D352" s="16" t="s">
        <v>19</v>
      </c>
      <c r="E352" s="145" t="s">
        <v>840</v>
      </c>
      <c r="F352" s="30">
        <v>1364.4238490915841</v>
      </c>
      <c r="G352" s="29">
        <v>1233.4550485847039</v>
      </c>
      <c r="H352" s="29">
        <v>58.14</v>
      </c>
      <c r="I352" s="31">
        <v>72.828800506880015</v>
      </c>
      <c r="J352" s="70"/>
      <c r="K352" s="30">
        <f t="shared" si="56"/>
        <v>1364.43</v>
      </c>
      <c r="L352" s="71">
        <f t="shared" si="57"/>
        <v>1.0000045080628135</v>
      </c>
      <c r="M352" s="29">
        <f t="shared" si="58"/>
        <v>1233.46</v>
      </c>
      <c r="N352" s="71">
        <f t="shared" si="59"/>
        <v>1.0000040142648909</v>
      </c>
      <c r="O352" s="29">
        <f t="shared" si="60"/>
        <v>58.14</v>
      </c>
      <c r="P352" s="71">
        <f t="shared" si="61"/>
        <v>1</v>
      </c>
      <c r="Q352" s="29">
        <f t="shared" si="62"/>
        <v>72.83</v>
      </c>
      <c r="R352" s="72">
        <f t="shared" si="63"/>
        <v>1.0000164700381118</v>
      </c>
    </row>
    <row r="353" spans="1:18" s="3" customFormat="1" ht="78.75" x14ac:dyDescent="0.25">
      <c r="A353" s="131" t="s">
        <v>455</v>
      </c>
      <c r="B353" s="102" t="s">
        <v>456</v>
      </c>
      <c r="C353" s="102" t="s">
        <v>1051</v>
      </c>
      <c r="D353" s="16" t="s">
        <v>19</v>
      </c>
      <c r="E353" s="145" t="s">
        <v>840</v>
      </c>
      <c r="F353" s="30">
        <v>4583.2813506636794</v>
      </c>
      <c r="G353" s="29">
        <v>4143.3397142860795</v>
      </c>
      <c r="H353" s="29">
        <v>195.3</v>
      </c>
      <c r="I353" s="31">
        <v>244.64163637760001</v>
      </c>
      <c r="J353" s="70"/>
      <c r="K353" s="30">
        <f t="shared" si="56"/>
        <v>4583.2800000000007</v>
      </c>
      <c r="L353" s="71">
        <f t="shared" si="57"/>
        <v>0.99999970530640048</v>
      </c>
      <c r="M353" s="29">
        <f t="shared" si="58"/>
        <v>4143.34</v>
      </c>
      <c r="N353" s="71">
        <f t="shared" si="59"/>
        <v>1.0000000689573967</v>
      </c>
      <c r="O353" s="29">
        <f t="shared" si="60"/>
        <v>195.3</v>
      </c>
      <c r="P353" s="71">
        <f t="shared" si="61"/>
        <v>1</v>
      </c>
      <c r="Q353" s="29">
        <f t="shared" si="62"/>
        <v>244.64</v>
      </c>
      <c r="R353" s="72">
        <f t="shared" si="63"/>
        <v>0.99999331112387801</v>
      </c>
    </row>
    <row r="354" spans="1:18" s="3" customFormat="1" ht="94.5" x14ac:dyDescent="0.25">
      <c r="A354" s="131" t="s">
        <v>457</v>
      </c>
      <c r="B354" s="102" t="s">
        <v>458</v>
      </c>
      <c r="C354" s="102" t="s">
        <v>1052</v>
      </c>
      <c r="D354" s="16" t="s">
        <v>452</v>
      </c>
      <c r="E354" s="74"/>
      <c r="F354" s="30">
        <v>3241.7404277734399</v>
      </c>
      <c r="G354" s="29">
        <v>2989.22972730624</v>
      </c>
      <c r="H354" s="29">
        <v>140.9</v>
      </c>
      <c r="I354" s="31">
        <v>111.61070046720002</v>
      </c>
      <c r="J354" s="70"/>
      <c r="K354" s="30">
        <f t="shared" si="56"/>
        <v>3241.7400000000002</v>
      </c>
      <c r="L354" s="71">
        <f t="shared" si="57"/>
        <v>0.99999986804204433</v>
      </c>
      <c r="M354" s="29">
        <f t="shared" si="58"/>
        <v>2989.23</v>
      </c>
      <c r="N354" s="71">
        <f t="shared" si="59"/>
        <v>1.0000000912254277</v>
      </c>
      <c r="O354" s="29">
        <f t="shared" si="60"/>
        <v>140.9</v>
      </c>
      <c r="P354" s="71">
        <f t="shared" si="61"/>
        <v>1</v>
      </c>
      <c r="Q354" s="29">
        <f t="shared" si="62"/>
        <v>111.61</v>
      </c>
      <c r="R354" s="72">
        <f t="shared" si="63"/>
        <v>0.99999372401394238</v>
      </c>
    </row>
    <row r="355" spans="1:18" s="3" customFormat="1" ht="94.5" x14ac:dyDescent="0.25">
      <c r="A355" s="131" t="s">
        <v>459</v>
      </c>
      <c r="B355" s="102" t="s">
        <v>460</v>
      </c>
      <c r="C355" s="102" t="s">
        <v>1053</v>
      </c>
      <c r="D355" s="16" t="s">
        <v>19</v>
      </c>
      <c r="E355" s="74"/>
      <c r="F355" s="30">
        <v>5669.4080080332787</v>
      </c>
      <c r="G355" s="29">
        <v>5193.4949414092789</v>
      </c>
      <c r="H355" s="29">
        <v>244.8</v>
      </c>
      <c r="I355" s="31">
        <v>231.113066624</v>
      </c>
      <c r="J355" s="70"/>
      <c r="K355" s="30">
        <f t="shared" si="56"/>
        <v>5669.4</v>
      </c>
      <c r="L355" s="71">
        <f t="shared" si="57"/>
        <v>0.99999858750097581</v>
      </c>
      <c r="M355" s="29">
        <f t="shared" si="58"/>
        <v>5193.49</v>
      </c>
      <c r="N355" s="71">
        <f t="shared" si="59"/>
        <v>0.99999904853873256</v>
      </c>
      <c r="O355" s="29">
        <f t="shared" si="60"/>
        <v>244.8</v>
      </c>
      <c r="P355" s="71">
        <f t="shared" si="61"/>
        <v>1</v>
      </c>
      <c r="Q355" s="29">
        <f t="shared" si="62"/>
        <v>231.11</v>
      </c>
      <c r="R355" s="72">
        <f t="shared" si="63"/>
        <v>0.99998673106611935</v>
      </c>
    </row>
    <row r="356" spans="1:18" s="3" customFormat="1" ht="31.5" x14ac:dyDescent="0.25">
      <c r="A356" s="131" t="s">
        <v>461</v>
      </c>
      <c r="B356" s="102" t="s">
        <v>462</v>
      </c>
      <c r="C356" s="102" t="s">
        <v>463</v>
      </c>
      <c r="D356" s="74" t="s">
        <v>944</v>
      </c>
      <c r="E356" s="74" t="s">
        <v>953</v>
      </c>
      <c r="F356" s="30">
        <v>2041.2237668535679</v>
      </c>
      <c r="G356" s="29">
        <v>2041.2237668535679</v>
      </c>
      <c r="H356" s="29">
        <v>0</v>
      </c>
      <c r="I356" s="31">
        <v>0</v>
      </c>
      <c r="J356" s="70"/>
      <c r="K356" s="30">
        <f t="shared" si="56"/>
        <v>2041.22</v>
      </c>
      <c r="L356" s="71">
        <f t="shared" si="57"/>
        <v>0.99999815461017605</v>
      </c>
      <c r="M356" s="29">
        <f t="shared" si="58"/>
        <v>2041.22</v>
      </c>
      <c r="N356" s="71">
        <f t="shared" si="59"/>
        <v>0.99999815461017605</v>
      </c>
      <c r="O356" s="29">
        <f t="shared" si="60"/>
        <v>0</v>
      </c>
      <c r="P356" s="71" t="e">
        <f t="shared" si="61"/>
        <v>#DIV/0!</v>
      </c>
      <c r="Q356" s="29">
        <f t="shared" si="62"/>
        <v>0</v>
      </c>
      <c r="R356" s="72" t="e">
        <f t="shared" si="63"/>
        <v>#DIV/0!</v>
      </c>
    </row>
    <row r="357" spans="1:18" s="3" customFormat="1" ht="126" x14ac:dyDescent="0.25">
      <c r="A357" s="131" t="s">
        <v>464</v>
      </c>
      <c r="B357" s="102" t="s">
        <v>465</v>
      </c>
      <c r="C357" s="142" t="s">
        <v>1054</v>
      </c>
      <c r="D357" s="16" t="s">
        <v>466</v>
      </c>
      <c r="E357" s="145"/>
      <c r="F357" s="30">
        <v>4340.6365094118401</v>
      </c>
      <c r="G357" s="29">
        <v>3943.9162974182395</v>
      </c>
      <c r="H357" s="29">
        <v>185.9</v>
      </c>
      <c r="I357" s="31">
        <v>210.8202119936</v>
      </c>
      <c r="J357" s="70"/>
      <c r="K357" s="30">
        <f t="shared" si="56"/>
        <v>4340.6399999999994</v>
      </c>
      <c r="L357" s="71">
        <f t="shared" si="57"/>
        <v>1.0000008041650463</v>
      </c>
      <c r="M357" s="29">
        <f t="shared" si="58"/>
        <v>3943.92</v>
      </c>
      <c r="N357" s="71">
        <f t="shared" si="59"/>
        <v>1.000000938808403</v>
      </c>
      <c r="O357" s="29">
        <f t="shared" si="60"/>
        <v>185.9</v>
      </c>
      <c r="P357" s="71">
        <f t="shared" si="61"/>
        <v>1</v>
      </c>
      <c r="Q357" s="29">
        <f t="shared" si="62"/>
        <v>210.82</v>
      </c>
      <c r="R357" s="72">
        <f t="shared" si="63"/>
        <v>0.99999899443417684</v>
      </c>
    </row>
    <row r="358" spans="1:18" s="3" customFormat="1" ht="126" x14ac:dyDescent="0.25">
      <c r="A358" s="131" t="s">
        <v>467</v>
      </c>
      <c r="B358" s="102" t="s">
        <v>468</v>
      </c>
      <c r="C358" s="142" t="s">
        <v>1055</v>
      </c>
      <c r="D358" s="16" t="s">
        <v>466</v>
      </c>
      <c r="E358" s="145"/>
      <c r="F358" s="30">
        <v>2516.5618446284802</v>
      </c>
      <c r="G358" s="29">
        <v>2287.0047168460801</v>
      </c>
      <c r="H358" s="29">
        <v>107.80000000000001</v>
      </c>
      <c r="I358" s="31">
        <v>121.7571277824</v>
      </c>
      <c r="J358" s="70"/>
      <c r="K358" s="30">
        <f t="shared" si="56"/>
        <v>2516.5600000000004</v>
      </c>
      <c r="L358" s="71">
        <f t="shared" si="57"/>
        <v>0.99999926700451103</v>
      </c>
      <c r="M358" s="29">
        <f t="shared" si="58"/>
        <v>2287</v>
      </c>
      <c r="N358" s="71">
        <f t="shared" si="59"/>
        <v>0.9999979375442275</v>
      </c>
      <c r="O358" s="29">
        <f t="shared" si="60"/>
        <v>107.8</v>
      </c>
      <c r="P358" s="71">
        <f t="shared" si="61"/>
        <v>0.99999999999999989</v>
      </c>
      <c r="Q358" s="29">
        <f t="shared" si="62"/>
        <v>121.76</v>
      </c>
      <c r="R358" s="72">
        <f t="shared" si="63"/>
        <v>1.0000235897286041</v>
      </c>
    </row>
    <row r="359" spans="1:18" s="3" customFormat="1" ht="94.5" x14ac:dyDescent="0.25">
      <c r="A359" s="131" t="s">
        <v>469</v>
      </c>
      <c r="B359" s="102" t="s">
        <v>470</v>
      </c>
      <c r="C359" s="102" t="s">
        <v>1056</v>
      </c>
      <c r="D359" s="16" t="s">
        <v>471</v>
      </c>
      <c r="E359" s="145"/>
      <c r="F359" s="30">
        <v>493.06847155698807</v>
      </c>
      <c r="G359" s="29">
        <v>360.97351274842828</v>
      </c>
      <c r="H359" s="29">
        <v>73.948906709999989</v>
      </c>
      <c r="I359" s="31">
        <v>58.146052098559757</v>
      </c>
      <c r="J359" s="70"/>
      <c r="K359" s="30">
        <f t="shared" si="56"/>
        <v>493.07</v>
      </c>
      <c r="L359" s="71">
        <f t="shared" si="57"/>
        <v>1.0000030998595533</v>
      </c>
      <c r="M359" s="29">
        <f t="shared" si="58"/>
        <v>360.97</v>
      </c>
      <c r="N359" s="71">
        <f t="shared" si="59"/>
        <v>0.99999026868093033</v>
      </c>
      <c r="O359" s="29">
        <f t="shared" si="60"/>
        <v>73.95</v>
      </c>
      <c r="P359" s="71">
        <f t="shared" si="61"/>
        <v>1.0000147843970744</v>
      </c>
      <c r="Q359" s="29">
        <f t="shared" si="62"/>
        <v>58.15</v>
      </c>
      <c r="R359" s="72">
        <f t="shared" si="63"/>
        <v>1.0000678962938627</v>
      </c>
    </row>
    <row r="360" spans="1:18" s="3" customFormat="1" ht="31.5" x14ac:dyDescent="0.25">
      <c r="A360" s="131" t="s">
        <v>472</v>
      </c>
      <c r="B360" s="102" t="s">
        <v>473</v>
      </c>
      <c r="C360" s="142" t="s">
        <v>474</v>
      </c>
      <c r="D360" s="16" t="s">
        <v>372</v>
      </c>
      <c r="E360" s="74" t="s">
        <v>839</v>
      </c>
      <c r="F360" s="30">
        <v>1201.0828825177437</v>
      </c>
      <c r="G360" s="29">
        <v>666.60852251774372</v>
      </c>
      <c r="H360" s="29">
        <v>534.47435999999993</v>
      </c>
      <c r="I360" s="31">
        <v>0</v>
      </c>
      <c r="J360" s="70"/>
      <c r="K360" s="30">
        <f t="shared" si="56"/>
        <v>1201.08</v>
      </c>
      <c r="L360" s="71">
        <f t="shared" si="57"/>
        <v>0.99999760006758431</v>
      </c>
      <c r="M360" s="29">
        <f t="shared" si="58"/>
        <v>666.61</v>
      </c>
      <c r="N360" s="71">
        <f t="shared" si="59"/>
        <v>1.000002216416692</v>
      </c>
      <c r="O360" s="29">
        <f t="shared" si="60"/>
        <v>534.47</v>
      </c>
      <c r="P360" s="71">
        <f t="shared" si="61"/>
        <v>0.99999184245246131</v>
      </c>
      <c r="Q360" s="29">
        <f t="shared" si="62"/>
        <v>0</v>
      </c>
      <c r="R360" s="72" t="e">
        <f t="shared" si="63"/>
        <v>#DIV/0!</v>
      </c>
    </row>
    <row r="361" spans="1:18" s="3" customFormat="1" ht="31.5" x14ac:dyDescent="0.25">
      <c r="A361" s="131" t="s">
        <v>475</v>
      </c>
      <c r="B361" s="102" t="s">
        <v>476</v>
      </c>
      <c r="C361" s="142" t="s">
        <v>474</v>
      </c>
      <c r="D361" s="16" t="s">
        <v>372</v>
      </c>
      <c r="E361" s="74" t="s">
        <v>839</v>
      </c>
      <c r="F361" s="30">
        <v>2024.3416607236095</v>
      </c>
      <c r="G361" s="29">
        <v>1123.5223007236095</v>
      </c>
      <c r="H361" s="29">
        <v>900.81935999999996</v>
      </c>
      <c r="I361" s="31">
        <v>0</v>
      </c>
      <c r="J361" s="70"/>
      <c r="K361" s="30">
        <f t="shared" si="56"/>
        <v>2024.3400000000001</v>
      </c>
      <c r="L361" s="71">
        <f t="shared" si="57"/>
        <v>0.99999917962286622</v>
      </c>
      <c r="M361" s="29">
        <f t="shared" si="58"/>
        <v>1123.52</v>
      </c>
      <c r="N361" s="71">
        <f t="shared" si="59"/>
        <v>0.99999795222256993</v>
      </c>
      <c r="O361" s="29">
        <f t="shared" si="60"/>
        <v>900.82</v>
      </c>
      <c r="P361" s="71">
        <f t="shared" si="61"/>
        <v>1.0000007104643045</v>
      </c>
      <c r="Q361" s="29">
        <f t="shared" si="62"/>
        <v>0</v>
      </c>
      <c r="R361" s="72" t="e">
        <f t="shared" si="63"/>
        <v>#DIV/0!</v>
      </c>
    </row>
    <row r="362" spans="1:18" s="3" customFormat="1" ht="47.25" x14ac:dyDescent="0.25">
      <c r="A362" s="131" t="s">
        <v>477</v>
      </c>
      <c r="B362" s="102" t="s">
        <v>1057</v>
      </c>
      <c r="C362" s="142" t="s">
        <v>1058</v>
      </c>
      <c r="D362" s="74" t="s">
        <v>296</v>
      </c>
      <c r="E362" s="74" t="s">
        <v>839</v>
      </c>
      <c r="F362" s="30">
        <v>810.45467807252476</v>
      </c>
      <c r="G362" s="29">
        <v>495.28667807252475</v>
      </c>
      <c r="H362" s="29">
        <v>315.16799999999995</v>
      </c>
      <c r="I362" s="31">
        <v>0</v>
      </c>
      <c r="J362" s="70"/>
      <c r="K362" s="30">
        <f t="shared" si="56"/>
        <v>810.46</v>
      </c>
      <c r="L362" s="71">
        <f t="shared" si="57"/>
        <v>1.0000065665948008</v>
      </c>
      <c r="M362" s="29">
        <f t="shared" si="58"/>
        <v>495.29</v>
      </c>
      <c r="N362" s="71">
        <f t="shared" si="59"/>
        <v>1.000006707080207</v>
      </c>
      <c r="O362" s="29">
        <f t="shared" si="60"/>
        <v>315.17</v>
      </c>
      <c r="P362" s="71">
        <f t="shared" si="61"/>
        <v>1.0000063458219111</v>
      </c>
      <c r="Q362" s="29">
        <f t="shared" si="62"/>
        <v>0</v>
      </c>
      <c r="R362" s="72" t="e">
        <f t="shared" si="63"/>
        <v>#DIV/0!</v>
      </c>
    </row>
    <row r="363" spans="1:18" s="3" customFormat="1" ht="141.75" x14ac:dyDescent="0.25">
      <c r="A363" s="131" t="s">
        <v>478</v>
      </c>
      <c r="B363" s="102" t="s">
        <v>479</v>
      </c>
      <c r="C363" s="142" t="s">
        <v>480</v>
      </c>
      <c r="D363" s="16" t="s">
        <v>481</v>
      </c>
      <c r="E363" s="74" t="s">
        <v>839</v>
      </c>
      <c r="F363" s="30">
        <v>18328.68565821568</v>
      </c>
      <c r="G363" s="29">
        <v>18328.68565821568</v>
      </c>
      <c r="H363" s="29">
        <v>0</v>
      </c>
      <c r="I363" s="31">
        <v>0</v>
      </c>
      <c r="J363" s="70"/>
      <c r="K363" s="30">
        <f t="shared" si="56"/>
        <v>18328.689999999999</v>
      </c>
      <c r="L363" s="71">
        <f t="shared" si="57"/>
        <v>1.0000002368846517</v>
      </c>
      <c r="M363" s="29">
        <f t="shared" si="58"/>
        <v>18328.689999999999</v>
      </c>
      <c r="N363" s="71">
        <f t="shared" si="59"/>
        <v>1.0000002368846517</v>
      </c>
      <c r="O363" s="29">
        <f t="shared" si="60"/>
        <v>0</v>
      </c>
      <c r="P363" s="71" t="e">
        <f t="shared" si="61"/>
        <v>#DIV/0!</v>
      </c>
      <c r="Q363" s="29">
        <f t="shared" si="62"/>
        <v>0</v>
      </c>
      <c r="R363" s="72" t="e">
        <f t="shared" si="63"/>
        <v>#DIV/0!</v>
      </c>
    </row>
    <row r="364" spans="1:18" s="3" customFormat="1" ht="141.75" x14ac:dyDescent="0.25">
      <c r="A364" s="131" t="s">
        <v>482</v>
      </c>
      <c r="B364" s="102" t="s">
        <v>483</v>
      </c>
      <c r="C364" s="142" t="s">
        <v>480</v>
      </c>
      <c r="D364" s="16" t="s">
        <v>481</v>
      </c>
      <c r="E364" s="74" t="s">
        <v>839</v>
      </c>
      <c r="F364" s="30">
        <v>43456.743358800639</v>
      </c>
      <c r="G364" s="29">
        <v>43456.743358800639</v>
      </c>
      <c r="H364" s="29">
        <v>0</v>
      </c>
      <c r="I364" s="31">
        <v>0</v>
      </c>
      <c r="J364" s="70"/>
      <c r="K364" s="30">
        <f t="shared" si="56"/>
        <v>43456.74</v>
      </c>
      <c r="L364" s="71">
        <f t="shared" si="57"/>
        <v>0.99999992270933391</v>
      </c>
      <c r="M364" s="29">
        <f t="shared" si="58"/>
        <v>43456.74</v>
      </c>
      <c r="N364" s="71">
        <f t="shared" si="59"/>
        <v>0.99999992270933391</v>
      </c>
      <c r="O364" s="29">
        <f t="shared" si="60"/>
        <v>0</v>
      </c>
      <c r="P364" s="71" t="e">
        <f t="shared" si="61"/>
        <v>#DIV/0!</v>
      </c>
      <c r="Q364" s="29">
        <f t="shared" si="62"/>
        <v>0</v>
      </c>
      <c r="R364" s="72" t="e">
        <f t="shared" si="63"/>
        <v>#DIV/0!</v>
      </c>
    </row>
    <row r="365" spans="1:18" s="3" customFormat="1" ht="141.75" x14ac:dyDescent="0.25">
      <c r="A365" s="131" t="s">
        <v>484</v>
      </c>
      <c r="B365" s="102" t="s">
        <v>485</v>
      </c>
      <c r="C365" s="142" t="s">
        <v>480</v>
      </c>
      <c r="D365" s="16" t="s">
        <v>481</v>
      </c>
      <c r="E365" s="74" t="s">
        <v>839</v>
      </c>
      <c r="F365" s="30">
        <v>50303.378279517434</v>
      </c>
      <c r="G365" s="29">
        <v>50303.378279517434</v>
      </c>
      <c r="H365" s="29">
        <v>0</v>
      </c>
      <c r="I365" s="31">
        <v>0</v>
      </c>
      <c r="J365" s="70"/>
      <c r="K365" s="30">
        <f t="shared" si="56"/>
        <v>50303.38</v>
      </c>
      <c r="L365" s="71">
        <f t="shared" si="57"/>
        <v>1.0000000342021276</v>
      </c>
      <c r="M365" s="29">
        <f t="shared" si="58"/>
        <v>50303.38</v>
      </c>
      <c r="N365" s="71">
        <f t="shared" si="59"/>
        <v>1.0000000342021276</v>
      </c>
      <c r="O365" s="29">
        <f t="shared" si="60"/>
        <v>0</v>
      </c>
      <c r="P365" s="71" t="e">
        <f t="shared" si="61"/>
        <v>#DIV/0!</v>
      </c>
      <c r="Q365" s="29">
        <f t="shared" si="62"/>
        <v>0</v>
      </c>
      <c r="R365" s="72" t="e">
        <f t="shared" si="63"/>
        <v>#DIV/0!</v>
      </c>
    </row>
    <row r="366" spans="1:18" s="3" customFormat="1" ht="31.5" x14ac:dyDescent="0.25">
      <c r="A366" s="131" t="s">
        <v>486</v>
      </c>
      <c r="B366" s="102" t="s">
        <v>487</v>
      </c>
      <c r="C366" s="142"/>
      <c r="D366" s="16" t="s">
        <v>481</v>
      </c>
      <c r="E366" s="74" t="s">
        <v>839</v>
      </c>
      <c r="F366" s="30">
        <v>106779.4063337605</v>
      </c>
      <c r="G366" s="29">
        <v>106779.4063337605</v>
      </c>
      <c r="H366" s="29">
        <v>0</v>
      </c>
      <c r="I366" s="31">
        <v>0</v>
      </c>
      <c r="J366" s="70"/>
      <c r="K366" s="30">
        <f t="shared" si="56"/>
        <v>106779.41</v>
      </c>
      <c r="L366" s="71">
        <f t="shared" si="57"/>
        <v>1.0000000343347057</v>
      </c>
      <c r="M366" s="29">
        <f t="shared" si="58"/>
        <v>106779.41</v>
      </c>
      <c r="N366" s="71">
        <f t="shared" si="59"/>
        <v>1.0000000343347057</v>
      </c>
      <c r="O366" s="29">
        <f t="shared" si="60"/>
        <v>0</v>
      </c>
      <c r="P366" s="71" t="e">
        <f t="shared" si="61"/>
        <v>#DIV/0!</v>
      </c>
      <c r="Q366" s="29">
        <f t="shared" si="62"/>
        <v>0</v>
      </c>
      <c r="R366" s="72" t="e">
        <f t="shared" si="63"/>
        <v>#DIV/0!</v>
      </c>
    </row>
    <row r="367" spans="1:18" s="3" customFormat="1" ht="63" x14ac:dyDescent="0.25">
      <c r="A367" s="131" t="s">
        <v>488</v>
      </c>
      <c r="B367" s="102" t="s">
        <v>931</v>
      </c>
      <c r="C367" s="102" t="s">
        <v>1059</v>
      </c>
      <c r="D367" s="13" t="s">
        <v>311</v>
      </c>
      <c r="E367" s="145"/>
      <c r="F367" s="30">
        <v>1032.7833175724095</v>
      </c>
      <c r="G367" s="29">
        <v>942.10835355851282</v>
      </c>
      <c r="H367" s="29">
        <v>35.595083333333335</v>
      </c>
      <c r="I367" s="31">
        <v>55.079880680563207</v>
      </c>
      <c r="J367" s="70"/>
      <c r="K367" s="30">
        <f t="shared" si="56"/>
        <v>1032.79</v>
      </c>
      <c r="L367" s="71">
        <f t="shared" si="57"/>
        <v>1.0000064703093832</v>
      </c>
      <c r="M367" s="29">
        <f t="shared" si="58"/>
        <v>942.11</v>
      </c>
      <c r="N367" s="71">
        <f t="shared" si="59"/>
        <v>1.0000017476137231</v>
      </c>
      <c r="O367" s="29">
        <f t="shared" si="60"/>
        <v>35.6</v>
      </c>
      <c r="P367" s="71">
        <f t="shared" si="61"/>
        <v>1.0001381276908561</v>
      </c>
      <c r="Q367" s="29">
        <f t="shared" si="62"/>
        <v>55.08</v>
      </c>
      <c r="R367" s="72">
        <f t="shared" si="63"/>
        <v>1.0000021662980261</v>
      </c>
    </row>
    <row r="368" spans="1:18" s="3" customFormat="1" ht="63" x14ac:dyDescent="0.25">
      <c r="A368" s="131" t="s">
        <v>489</v>
      </c>
      <c r="B368" s="102" t="s">
        <v>490</v>
      </c>
      <c r="C368" s="102" t="s">
        <v>491</v>
      </c>
      <c r="D368" s="13" t="s">
        <v>492</v>
      </c>
      <c r="E368" s="145" t="s">
        <v>954</v>
      </c>
      <c r="F368" s="30">
        <v>1819.2082974912</v>
      </c>
      <c r="G368" s="29">
        <v>1819.2082974912</v>
      </c>
      <c r="H368" s="29">
        <v>0</v>
      </c>
      <c r="I368" s="31">
        <v>0</v>
      </c>
      <c r="J368" s="70"/>
      <c r="K368" s="30">
        <f t="shared" si="56"/>
        <v>1819.21</v>
      </c>
      <c r="L368" s="71">
        <f t="shared" si="57"/>
        <v>1.0000009358514923</v>
      </c>
      <c r="M368" s="29">
        <f t="shared" si="58"/>
        <v>1819.21</v>
      </c>
      <c r="N368" s="71">
        <f t="shared" si="59"/>
        <v>1.0000009358514923</v>
      </c>
      <c r="O368" s="29">
        <f t="shared" si="60"/>
        <v>0</v>
      </c>
      <c r="P368" s="71" t="e">
        <f t="shared" si="61"/>
        <v>#DIV/0!</v>
      </c>
      <c r="Q368" s="29">
        <f t="shared" si="62"/>
        <v>0</v>
      </c>
      <c r="R368" s="72" t="e">
        <f t="shared" si="63"/>
        <v>#DIV/0!</v>
      </c>
    </row>
    <row r="369" spans="1:18" s="3" customFormat="1" ht="63" x14ac:dyDescent="0.25">
      <c r="A369" s="131" t="s">
        <v>493</v>
      </c>
      <c r="B369" s="102" t="s">
        <v>494</v>
      </c>
      <c r="C369" s="102" t="s">
        <v>495</v>
      </c>
      <c r="D369" s="13" t="s">
        <v>19</v>
      </c>
      <c r="E369" s="143"/>
      <c r="F369" s="30">
        <v>1962.2569650725604</v>
      </c>
      <c r="G369" s="29">
        <v>1864.1846425720319</v>
      </c>
      <c r="H369" s="29">
        <v>0</v>
      </c>
      <c r="I369" s="31">
        <v>98.072322500528642</v>
      </c>
      <c r="J369" s="70"/>
      <c r="K369" s="30">
        <f t="shared" si="56"/>
        <v>1962.25</v>
      </c>
      <c r="L369" s="71">
        <f t="shared" si="57"/>
        <v>0.99999645047886976</v>
      </c>
      <c r="M369" s="29">
        <f t="shared" si="58"/>
        <v>1864.18</v>
      </c>
      <c r="N369" s="71">
        <f t="shared" si="59"/>
        <v>0.99999750959646072</v>
      </c>
      <c r="O369" s="29">
        <f t="shared" si="60"/>
        <v>0</v>
      </c>
      <c r="P369" s="71" t="e">
        <f t="shared" si="61"/>
        <v>#DIV/0!</v>
      </c>
      <c r="Q369" s="29">
        <f t="shared" si="62"/>
        <v>98.07</v>
      </c>
      <c r="R369" s="72">
        <f t="shared" si="63"/>
        <v>0.99997631849160462</v>
      </c>
    </row>
    <row r="370" spans="1:18" s="3" customFormat="1" ht="63" x14ac:dyDescent="0.25">
      <c r="A370" s="131" t="s">
        <v>496</v>
      </c>
      <c r="B370" s="102" t="s">
        <v>497</v>
      </c>
      <c r="C370" s="102" t="s">
        <v>498</v>
      </c>
      <c r="D370" s="16" t="s">
        <v>19</v>
      </c>
      <c r="E370" s="16"/>
      <c r="F370" s="30">
        <v>10490.349196014411</v>
      </c>
      <c r="G370" s="29">
        <v>7754.4908465580284</v>
      </c>
      <c r="H370" s="29">
        <v>2044.4069999999997</v>
      </c>
      <c r="I370" s="31">
        <v>691.45134945638404</v>
      </c>
      <c r="J370" s="70"/>
      <c r="K370" s="30">
        <f t="shared" si="56"/>
        <v>10490.35</v>
      </c>
      <c r="L370" s="71">
        <f t="shared" si="57"/>
        <v>1.0000000766404982</v>
      </c>
      <c r="M370" s="29">
        <f t="shared" si="58"/>
        <v>7754.49</v>
      </c>
      <c r="N370" s="71">
        <f t="shared" si="59"/>
        <v>0.9999998908299661</v>
      </c>
      <c r="O370" s="29">
        <f t="shared" si="60"/>
        <v>2044.41</v>
      </c>
      <c r="P370" s="71">
        <f t="shared" si="61"/>
        <v>1.0000014674181805</v>
      </c>
      <c r="Q370" s="29">
        <f t="shared" si="62"/>
        <v>691.45</v>
      </c>
      <c r="R370" s="72">
        <f t="shared" si="63"/>
        <v>0.99999804837117601</v>
      </c>
    </row>
    <row r="371" spans="1:18" s="3" customFormat="1" ht="47.25" x14ac:dyDescent="0.25">
      <c r="A371" s="131" t="s">
        <v>499</v>
      </c>
      <c r="B371" s="102" t="s">
        <v>500</v>
      </c>
      <c r="C371" s="101" t="s">
        <v>945</v>
      </c>
      <c r="D371" s="16" t="s">
        <v>501</v>
      </c>
      <c r="E371" s="74" t="s">
        <v>1060</v>
      </c>
      <c r="F371" s="30" t="s">
        <v>502</v>
      </c>
      <c r="G371" s="29"/>
      <c r="H371" s="29"/>
      <c r="I371" s="31"/>
      <c r="J371" s="70"/>
      <c r="K371" s="30" t="s">
        <v>502</v>
      </c>
      <c r="L371" s="71"/>
      <c r="M371" s="29"/>
      <c r="N371" s="71"/>
      <c r="O371" s="29"/>
      <c r="P371" s="71"/>
      <c r="Q371" s="29"/>
      <c r="R371" s="72"/>
    </row>
    <row r="372" spans="1:18" s="3" customFormat="1" ht="47.25" x14ac:dyDescent="0.25">
      <c r="A372" s="76" t="s">
        <v>932</v>
      </c>
      <c r="B372" s="101" t="s">
        <v>500</v>
      </c>
      <c r="C372" s="101" t="s">
        <v>946</v>
      </c>
      <c r="D372" s="16" t="s">
        <v>501</v>
      </c>
      <c r="E372" s="74" t="s">
        <v>1060</v>
      </c>
      <c r="F372" s="30" t="s">
        <v>973</v>
      </c>
      <c r="G372" s="29"/>
      <c r="H372" s="29"/>
      <c r="I372" s="31"/>
      <c r="J372" s="70"/>
      <c r="K372" s="30" t="s">
        <v>973</v>
      </c>
      <c r="L372" s="71"/>
      <c r="M372" s="29"/>
      <c r="N372" s="71"/>
      <c r="O372" s="29"/>
      <c r="P372" s="71"/>
      <c r="Q372" s="29"/>
      <c r="R372" s="72"/>
    </row>
    <row r="373" spans="1:18" s="3" customFormat="1" ht="18.75" x14ac:dyDescent="0.25">
      <c r="A373" s="139" t="s">
        <v>503</v>
      </c>
      <c r="B373" s="140"/>
      <c r="C373" s="140"/>
      <c r="D373" s="140"/>
      <c r="E373" s="20"/>
      <c r="F373" s="30"/>
      <c r="G373" s="29"/>
      <c r="H373" s="29"/>
      <c r="I373" s="31"/>
      <c r="J373" s="70"/>
      <c r="K373" s="30"/>
      <c r="L373" s="71"/>
      <c r="M373" s="29"/>
      <c r="N373" s="71"/>
      <c r="O373" s="29"/>
      <c r="P373" s="71"/>
      <c r="Q373" s="29"/>
      <c r="R373" s="72"/>
    </row>
    <row r="374" spans="1:18" s="3" customFormat="1" ht="157.5" x14ac:dyDescent="0.25">
      <c r="A374" s="131" t="s">
        <v>504</v>
      </c>
      <c r="B374" s="102" t="s">
        <v>505</v>
      </c>
      <c r="C374" s="102" t="s">
        <v>1355</v>
      </c>
      <c r="D374" s="16" t="s">
        <v>506</v>
      </c>
      <c r="E374" s="103"/>
      <c r="F374" s="30" t="s">
        <v>16</v>
      </c>
      <c r="G374" s="29"/>
      <c r="H374" s="29"/>
      <c r="I374" s="31"/>
      <c r="J374" s="70"/>
      <c r="K374" s="30" t="s">
        <v>16</v>
      </c>
      <c r="L374" s="71"/>
      <c r="M374" s="29"/>
      <c r="N374" s="71"/>
      <c r="O374" s="29"/>
      <c r="P374" s="71"/>
      <c r="Q374" s="29"/>
      <c r="R374" s="72"/>
    </row>
    <row r="375" spans="1:18" s="3" customFormat="1" ht="157.5" x14ac:dyDescent="0.25">
      <c r="A375" s="131" t="s">
        <v>507</v>
      </c>
      <c r="B375" s="102" t="s">
        <v>508</v>
      </c>
      <c r="C375" s="102" t="s">
        <v>1356</v>
      </c>
      <c r="D375" s="16" t="s">
        <v>509</v>
      </c>
      <c r="E375" s="103"/>
      <c r="F375" s="30" t="s">
        <v>16</v>
      </c>
      <c r="G375" s="29"/>
      <c r="H375" s="29"/>
      <c r="I375" s="31"/>
      <c r="J375" s="70"/>
      <c r="K375" s="30" t="s">
        <v>16</v>
      </c>
      <c r="L375" s="71"/>
      <c r="M375" s="29"/>
      <c r="N375" s="71"/>
      <c r="O375" s="29"/>
      <c r="P375" s="71"/>
      <c r="Q375" s="29"/>
      <c r="R375" s="72"/>
    </row>
    <row r="376" spans="1:18" s="3" customFormat="1" ht="189" x14ac:dyDescent="0.25">
      <c r="A376" s="76" t="s">
        <v>933</v>
      </c>
      <c r="B376" s="101" t="s">
        <v>1233</v>
      </c>
      <c r="C376" s="102" t="s">
        <v>1061</v>
      </c>
      <c r="D376" s="74" t="s">
        <v>947</v>
      </c>
      <c r="E376" s="103" t="s">
        <v>955</v>
      </c>
      <c r="F376" s="30">
        <v>10000</v>
      </c>
      <c r="G376" s="29">
        <v>10000</v>
      </c>
      <c r="H376" s="29"/>
      <c r="I376" s="31"/>
      <c r="J376" s="70"/>
      <c r="K376" s="30">
        <f t="shared" si="56"/>
        <v>10000</v>
      </c>
      <c r="L376" s="71">
        <f t="shared" si="57"/>
        <v>1</v>
      </c>
      <c r="M376" s="29">
        <f t="shared" si="58"/>
        <v>10000</v>
      </c>
      <c r="N376" s="71">
        <f t="shared" si="59"/>
        <v>1</v>
      </c>
      <c r="O376" s="29">
        <f t="shared" si="60"/>
        <v>0</v>
      </c>
      <c r="P376" s="71" t="e">
        <f t="shared" si="61"/>
        <v>#DIV/0!</v>
      </c>
      <c r="Q376" s="29">
        <f t="shared" si="62"/>
        <v>0</v>
      </c>
      <c r="R376" s="72" t="e">
        <f t="shared" si="63"/>
        <v>#DIV/0!</v>
      </c>
    </row>
    <row r="377" spans="1:18" s="3" customFormat="1" ht="141.75" x14ac:dyDescent="0.25">
      <c r="A377" s="76" t="s">
        <v>934</v>
      </c>
      <c r="B377" s="101" t="s">
        <v>935</v>
      </c>
      <c r="C377" s="102" t="s">
        <v>1062</v>
      </c>
      <c r="D377" s="74" t="s">
        <v>947</v>
      </c>
      <c r="E377" s="103"/>
      <c r="F377" s="30">
        <v>10000</v>
      </c>
      <c r="G377" s="29">
        <v>10000</v>
      </c>
      <c r="H377" s="29"/>
      <c r="I377" s="31"/>
      <c r="J377" s="70"/>
      <c r="K377" s="30">
        <f t="shared" si="56"/>
        <v>10000</v>
      </c>
      <c r="L377" s="71">
        <f t="shared" si="57"/>
        <v>1</v>
      </c>
      <c r="M377" s="29">
        <f t="shared" si="58"/>
        <v>10000</v>
      </c>
      <c r="N377" s="71">
        <f t="shared" si="59"/>
        <v>1</v>
      </c>
      <c r="O377" s="29">
        <f t="shared" si="60"/>
        <v>0</v>
      </c>
      <c r="P377" s="71" t="e">
        <f t="shared" si="61"/>
        <v>#DIV/0!</v>
      </c>
      <c r="Q377" s="29">
        <f t="shared" si="62"/>
        <v>0</v>
      </c>
      <c r="R377" s="72" t="e">
        <f t="shared" si="63"/>
        <v>#DIV/0!</v>
      </c>
    </row>
    <row r="378" spans="1:18" s="3" customFormat="1" ht="126" x14ac:dyDescent="0.25">
      <c r="A378" s="76" t="s">
        <v>510</v>
      </c>
      <c r="B378" s="101" t="s">
        <v>511</v>
      </c>
      <c r="C378" s="102" t="s">
        <v>1357</v>
      </c>
      <c r="D378" s="16" t="s">
        <v>481</v>
      </c>
      <c r="E378" s="103" t="s">
        <v>841</v>
      </c>
      <c r="F378" s="30" t="s">
        <v>16</v>
      </c>
      <c r="G378" s="29"/>
      <c r="H378" s="29"/>
      <c r="I378" s="31"/>
      <c r="J378" s="70"/>
      <c r="K378" s="30" t="s">
        <v>16</v>
      </c>
      <c r="L378" s="71"/>
      <c r="M378" s="29"/>
      <c r="N378" s="71"/>
      <c r="O378" s="29"/>
      <c r="P378" s="71"/>
      <c r="Q378" s="29"/>
      <c r="R378" s="72"/>
    </row>
    <row r="379" spans="1:18" s="3" customFormat="1" ht="31.5" x14ac:dyDescent="0.25">
      <c r="A379" s="131" t="s">
        <v>512</v>
      </c>
      <c r="B379" s="102" t="s">
        <v>513</v>
      </c>
      <c r="C379" s="102" t="s">
        <v>1063</v>
      </c>
      <c r="D379" s="16" t="s">
        <v>372</v>
      </c>
      <c r="E379" s="103" t="s">
        <v>841</v>
      </c>
      <c r="F379" s="30">
        <v>4330.096658327232</v>
      </c>
      <c r="G379" s="29">
        <v>4330.096658327232</v>
      </c>
      <c r="H379" s="29">
        <v>0</v>
      </c>
      <c r="I379" s="31">
        <v>0</v>
      </c>
      <c r="J379" s="70"/>
      <c r="K379" s="30">
        <f t="shared" si="56"/>
        <v>4330.1000000000004</v>
      </c>
      <c r="L379" s="71">
        <f t="shared" si="57"/>
        <v>1.0000007717316799</v>
      </c>
      <c r="M379" s="29">
        <f t="shared" si="58"/>
        <v>4330.1000000000004</v>
      </c>
      <c r="N379" s="71">
        <f t="shared" si="59"/>
        <v>1.0000007717316799</v>
      </c>
      <c r="O379" s="29">
        <f t="shared" si="60"/>
        <v>0</v>
      </c>
      <c r="P379" s="71" t="e">
        <f t="shared" si="61"/>
        <v>#DIV/0!</v>
      </c>
      <c r="Q379" s="29">
        <f t="shared" si="62"/>
        <v>0</v>
      </c>
      <c r="R379" s="72" t="e">
        <f t="shared" si="63"/>
        <v>#DIV/0!</v>
      </c>
    </row>
    <row r="380" spans="1:18" s="25" customFormat="1" ht="63" x14ac:dyDescent="0.35">
      <c r="A380" s="131" t="s">
        <v>514</v>
      </c>
      <c r="B380" s="102" t="s">
        <v>515</v>
      </c>
      <c r="C380" s="102" t="s">
        <v>1064</v>
      </c>
      <c r="D380" s="16" t="s">
        <v>21</v>
      </c>
      <c r="E380" s="16" t="s">
        <v>956</v>
      </c>
      <c r="F380" s="30">
        <v>59362.447730319356</v>
      </c>
      <c r="G380" s="29">
        <v>28328.668535132158</v>
      </c>
      <c r="H380" s="29">
        <v>20337.599999999999</v>
      </c>
      <c r="I380" s="31">
        <v>10696.179195187202</v>
      </c>
      <c r="J380" s="79"/>
      <c r="K380" s="30">
        <f t="shared" si="56"/>
        <v>59362.45</v>
      </c>
      <c r="L380" s="71">
        <f t="shared" si="57"/>
        <v>1.0000000382342833</v>
      </c>
      <c r="M380" s="29">
        <f t="shared" si="58"/>
        <v>28328.67</v>
      </c>
      <c r="N380" s="71">
        <f t="shared" si="59"/>
        <v>1.0000000517097314</v>
      </c>
      <c r="O380" s="29">
        <f t="shared" si="60"/>
        <v>20337.599999999999</v>
      </c>
      <c r="P380" s="71">
        <f t="shared" si="61"/>
        <v>1</v>
      </c>
      <c r="Q380" s="29">
        <f t="shared" si="62"/>
        <v>10696.18</v>
      </c>
      <c r="R380" s="72">
        <f t="shared" si="63"/>
        <v>1.0000000752430176</v>
      </c>
    </row>
    <row r="381" spans="1:18" s="3" customFormat="1" ht="15.75" x14ac:dyDescent="0.25">
      <c r="A381" s="131" t="s">
        <v>516</v>
      </c>
      <c r="B381" s="102" t="s">
        <v>517</v>
      </c>
      <c r="C381" s="102" t="s">
        <v>969</v>
      </c>
      <c r="D381" s="16" t="s">
        <v>372</v>
      </c>
      <c r="E381" s="103" t="s">
        <v>841</v>
      </c>
      <c r="F381" s="30">
        <v>1746.1777796736001</v>
      </c>
      <c r="G381" s="29">
        <v>1665.2369617728</v>
      </c>
      <c r="H381" s="29">
        <v>0</v>
      </c>
      <c r="I381" s="31">
        <v>80.940817900800013</v>
      </c>
      <c r="J381" s="70"/>
      <c r="K381" s="30">
        <f t="shared" si="56"/>
        <v>1746.18</v>
      </c>
      <c r="L381" s="71">
        <f t="shared" si="57"/>
        <v>1.0000012715351356</v>
      </c>
      <c r="M381" s="29">
        <f t="shared" si="58"/>
        <v>1665.24</v>
      </c>
      <c r="N381" s="71">
        <f t="shared" si="59"/>
        <v>1.0000018245014193</v>
      </c>
      <c r="O381" s="29">
        <f t="shared" si="60"/>
        <v>0</v>
      </c>
      <c r="P381" s="71" t="e">
        <f t="shared" si="61"/>
        <v>#DIV/0!</v>
      </c>
      <c r="Q381" s="29">
        <f t="shared" si="62"/>
        <v>80.94</v>
      </c>
      <c r="R381" s="72">
        <f t="shared" si="63"/>
        <v>0.9999898950761652</v>
      </c>
    </row>
    <row r="382" spans="1:18" s="3" customFormat="1" ht="31.5" x14ac:dyDescent="0.25">
      <c r="A382" s="131" t="s">
        <v>518</v>
      </c>
      <c r="B382" s="102" t="s">
        <v>519</v>
      </c>
      <c r="C382" s="102" t="s">
        <v>520</v>
      </c>
      <c r="D382" s="16" t="s">
        <v>372</v>
      </c>
      <c r="E382" s="103" t="s">
        <v>841</v>
      </c>
      <c r="F382" s="30">
        <v>774.70150503705656</v>
      </c>
      <c r="G382" s="29">
        <v>259.48863837039016</v>
      </c>
      <c r="H382" s="29">
        <v>515.2128666666664</v>
      </c>
      <c r="I382" s="31">
        <v>0</v>
      </c>
      <c r="J382" s="70"/>
      <c r="K382" s="30">
        <f t="shared" si="56"/>
        <v>774.7</v>
      </c>
      <c r="L382" s="71">
        <f t="shared" si="57"/>
        <v>0.99999805726844893</v>
      </c>
      <c r="M382" s="29">
        <f t="shared" si="58"/>
        <v>259.49</v>
      </c>
      <c r="N382" s="71">
        <f t="shared" si="59"/>
        <v>1.0000052473573349</v>
      </c>
      <c r="O382" s="29">
        <f t="shared" si="60"/>
        <v>515.21</v>
      </c>
      <c r="P382" s="71">
        <f t="shared" si="61"/>
        <v>0.99999443595676307</v>
      </c>
      <c r="Q382" s="29">
        <f t="shared" si="62"/>
        <v>0</v>
      </c>
      <c r="R382" s="72" t="e">
        <f t="shared" si="63"/>
        <v>#DIV/0!</v>
      </c>
    </row>
    <row r="383" spans="1:18" s="3" customFormat="1" ht="63" x14ac:dyDescent="0.25">
      <c r="A383" s="131" t="s">
        <v>521</v>
      </c>
      <c r="B383" s="102" t="s">
        <v>522</v>
      </c>
      <c r="C383" s="102" t="s">
        <v>1065</v>
      </c>
      <c r="D383" s="16" t="s">
        <v>391</v>
      </c>
      <c r="E383" s="16"/>
      <c r="F383" s="30">
        <v>1205.27469625248</v>
      </c>
      <c r="G383" s="29">
        <v>292.09551725951997</v>
      </c>
      <c r="H383" s="29">
        <v>851.02462500000013</v>
      </c>
      <c r="I383" s="31">
        <v>62.154553992960004</v>
      </c>
      <c r="J383" s="70"/>
      <c r="K383" s="30">
        <f t="shared" si="56"/>
        <v>1205.27</v>
      </c>
      <c r="L383" s="71">
        <f t="shared" si="57"/>
        <v>0.99999610358327884</v>
      </c>
      <c r="M383" s="29">
        <f t="shared" si="58"/>
        <v>292.10000000000002</v>
      </c>
      <c r="N383" s="71">
        <f t="shared" si="59"/>
        <v>1.0000153468307973</v>
      </c>
      <c r="O383" s="29">
        <f t="shared" si="60"/>
        <v>851.02</v>
      </c>
      <c r="P383" s="71">
        <f t="shared" si="61"/>
        <v>0.99999456537465037</v>
      </c>
      <c r="Q383" s="29">
        <f t="shared" si="62"/>
        <v>62.15</v>
      </c>
      <c r="R383" s="72">
        <f t="shared" si="63"/>
        <v>0.9999267311457094</v>
      </c>
    </row>
    <row r="384" spans="1:18" s="3" customFormat="1" ht="47.25" x14ac:dyDescent="0.25">
      <c r="A384" s="131" t="s">
        <v>523</v>
      </c>
      <c r="B384" s="102" t="s">
        <v>524</v>
      </c>
      <c r="C384" s="102" t="s">
        <v>1066</v>
      </c>
      <c r="D384" s="16" t="s">
        <v>372</v>
      </c>
      <c r="E384" s="16"/>
      <c r="F384" s="30">
        <v>591.66673837625058</v>
      </c>
      <c r="G384" s="29">
        <v>226.45164639448416</v>
      </c>
      <c r="H384" s="29">
        <v>326.02075000000002</v>
      </c>
      <c r="I384" s="31">
        <v>39.194341981766399</v>
      </c>
      <c r="J384" s="70"/>
      <c r="K384" s="30">
        <f t="shared" si="56"/>
        <v>591.66000000000008</v>
      </c>
      <c r="L384" s="71">
        <f t="shared" si="57"/>
        <v>0.99998861119644988</v>
      </c>
      <c r="M384" s="29">
        <f t="shared" si="58"/>
        <v>226.45</v>
      </c>
      <c r="N384" s="71">
        <f t="shared" si="59"/>
        <v>0.9999927295980825</v>
      </c>
      <c r="O384" s="29">
        <f t="shared" si="60"/>
        <v>326.02</v>
      </c>
      <c r="P384" s="71">
        <f t="shared" si="61"/>
        <v>0.99999769953292839</v>
      </c>
      <c r="Q384" s="29">
        <f t="shared" si="62"/>
        <v>39.19</v>
      </c>
      <c r="R384" s="72">
        <f t="shared" si="63"/>
        <v>0.99988921916922546</v>
      </c>
    </row>
    <row r="385" spans="1:18" s="3" customFormat="1" ht="47.25" x14ac:dyDescent="0.25">
      <c r="A385" s="131" t="s">
        <v>525</v>
      </c>
      <c r="B385" s="109" t="s">
        <v>872</v>
      </c>
      <c r="C385" s="102" t="s">
        <v>1067</v>
      </c>
      <c r="D385" s="13" t="s">
        <v>526</v>
      </c>
      <c r="E385" s="103" t="s">
        <v>841</v>
      </c>
      <c r="F385" s="30">
        <v>1452.5783971604005</v>
      </c>
      <c r="G385" s="29">
        <v>363.84148157760001</v>
      </c>
      <c r="H385" s="29">
        <v>1017.7887912500005</v>
      </c>
      <c r="I385" s="31">
        <v>70.948124332800006</v>
      </c>
      <c r="J385" s="70"/>
      <c r="K385" s="30">
        <f t="shared" si="56"/>
        <v>1452.58</v>
      </c>
      <c r="L385" s="71">
        <f t="shared" si="57"/>
        <v>1.0000011034444698</v>
      </c>
      <c r="M385" s="29">
        <f t="shared" si="58"/>
        <v>363.84</v>
      </c>
      <c r="N385" s="71">
        <f t="shared" si="59"/>
        <v>0.99999592795853398</v>
      </c>
      <c r="O385" s="29">
        <f t="shared" si="60"/>
        <v>1017.79</v>
      </c>
      <c r="P385" s="71">
        <f t="shared" si="61"/>
        <v>1.000001187623611</v>
      </c>
      <c r="Q385" s="29">
        <f t="shared" si="62"/>
        <v>70.95</v>
      </c>
      <c r="R385" s="72">
        <f t="shared" si="63"/>
        <v>1.0000264371640213</v>
      </c>
    </row>
    <row r="386" spans="1:18" s="3" customFormat="1" ht="47.25" x14ac:dyDescent="0.25">
      <c r="A386" s="131" t="s">
        <v>527</v>
      </c>
      <c r="B386" s="109" t="s">
        <v>873</v>
      </c>
      <c r="C386" s="102" t="s">
        <v>1068</v>
      </c>
      <c r="D386" s="13" t="s">
        <v>528</v>
      </c>
      <c r="E386" s="103" t="s">
        <v>841</v>
      </c>
      <c r="F386" s="30">
        <v>742.5172513319809</v>
      </c>
      <c r="G386" s="29">
        <v>327.70275477838078</v>
      </c>
      <c r="H386" s="29">
        <v>362.8524900000001</v>
      </c>
      <c r="I386" s="31">
        <v>51.962006553599998</v>
      </c>
      <c r="J386" s="70"/>
      <c r="K386" s="30">
        <f t="shared" si="56"/>
        <v>742.51</v>
      </c>
      <c r="L386" s="71">
        <f t="shared" si="57"/>
        <v>0.99999023412322352</v>
      </c>
      <c r="M386" s="29">
        <f t="shared" si="58"/>
        <v>327.7</v>
      </c>
      <c r="N386" s="71">
        <f t="shared" si="59"/>
        <v>0.99999159366730783</v>
      </c>
      <c r="O386" s="29">
        <f t="shared" si="60"/>
        <v>362.85</v>
      </c>
      <c r="P386" s="71">
        <f t="shared" si="61"/>
        <v>0.99999313770728138</v>
      </c>
      <c r="Q386" s="29">
        <f t="shared" si="62"/>
        <v>51.96</v>
      </c>
      <c r="R386" s="72">
        <f t="shared" si="63"/>
        <v>0.99996138421640957</v>
      </c>
    </row>
    <row r="387" spans="1:18" s="3" customFormat="1" ht="78.75" x14ac:dyDescent="0.25">
      <c r="A387" s="131" t="s">
        <v>529</v>
      </c>
      <c r="B387" s="102" t="s">
        <v>874</v>
      </c>
      <c r="C387" s="102" t="s">
        <v>1069</v>
      </c>
      <c r="D387" s="13" t="s">
        <v>311</v>
      </c>
      <c r="E387" s="143"/>
      <c r="F387" s="30">
        <v>293.31453353314203</v>
      </c>
      <c r="G387" s="29">
        <v>164.12907236568958</v>
      </c>
      <c r="H387" s="29">
        <v>119.47156374999963</v>
      </c>
      <c r="I387" s="31">
        <v>9.7138974174528006</v>
      </c>
      <c r="J387" s="70"/>
      <c r="K387" s="30">
        <f t="shared" si="56"/>
        <v>293.31</v>
      </c>
      <c r="L387" s="71">
        <f t="shared" si="57"/>
        <v>0.99998454378278701</v>
      </c>
      <c r="M387" s="29">
        <f t="shared" si="58"/>
        <v>164.13</v>
      </c>
      <c r="N387" s="71">
        <f t="shared" si="59"/>
        <v>1.0000056518586076</v>
      </c>
      <c r="O387" s="29">
        <f t="shared" si="60"/>
        <v>119.47</v>
      </c>
      <c r="P387" s="71">
        <f t="shared" si="61"/>
        <v>0.99998691111130922</v>
      </c>
      <c r="Q387" s="29">
        <f t="shared" si="62"/>
        <v>9.7100000000000009</v>
      </c>
      <c r="R387" s="72">
        <f t="shared" si="63"/>
        <v>0.99959877922472218</v>
      </c>
    </row>
    <row r="388" spans="1:18" s="3" customFormat="1" ht="78.75" x14ac:dyDescent="0.25">
      <c r="A388" s="131" t="s">
        <v>1234</v>
      </c>
      <c r="B388" s="102" t="s">
        <v>1235</v>
      </c>
      <c r="C388" s="102" t="s">
        <v>1069</v>
      </c>
      <c r="D388" s="13" t="s">
        <v>311</v>
      </c>
      <c r="E388" s="143"/>
      <c r="F388" s="30">
        <v>220.7079697831424</v>
      </c>
      <c r="G388" s="29">
        <v>164.12907236568958</v>
      </c>
      <c r="H388" s="29">
        <v>46.865000000000009</v>
      </c>
      <c r="I388" s="31">
        <v>9.7138974174528006</v>
      </c>
      <c r="J388" s="70"/>
      <c r="K388" s="30">
        <f t="shared" si="56"/>
        <v>220.71</v>
      </c>
      <c r="L388" s="71">
        <f t="shared" si="57"/>
        <v>1.0000091986567572</v>
      </c>
      <c r="M388" s="29">
        <f t="shared" si="58"/>
        <v>164.13</v>
      </c>
      <c r="N388" s="71">
        <f t="shared" si="59"/>
        <v>1.0000056518586076</v>
      </c>
      <c r="O388" s="29">
        <f t="shared" si="60"/>
        <v>46.87</v>
      </c>
      <c r="P388" s="71">
        <f t="shared" si="61"/>
        <v>1.0001066894270776</v>
      </c>
      <c r="Q388" s="29">
        <f t="shared" si="62"/>
        <v>9.7100000000000009</v>
      </c>
      <c r="R388" s="72">
        <f t="shared" si="63"/>
        <v>0.99959877922472218</v>
      </c>
    </row>
    <row r="389" spans="1:18" s="3" customFormat="1" ht="78.75" x14ac:dyDescent="0.25">
      <c r="A389" s="131" t="s">
        <v>530</v>
      </c>
      <c r="B389" s="102" t="s">
        <v>875</v>
      </c>
      <c r="C389" s="102" t="s">
        <v>1070</v>
      </c>
      <c r="D389" s="13" t="s">
        <v>311</v>
      </c>
      <c r="E389" s="143"/>
      <c r="F389" s="30">
        <v>454.79126115572041</v>
      </c>
      <c r="G389" s="29">
        <v>265.47248090687998</v>
      </c>
      <c r="H389" s="29">
        <v>175.52886312500041</v>
      </c>
      <c r="I389" s="31">
        <v>13.789917123840002</v>
      </c>
      <c r="J389" s="70"/>
      <c r="K389" s="30">
        <f t="shared" si="56"/>
        <v>454.79</v>
      </c>
      <c r="L389" s="71">
        <f t="shared" si="57"/>
        <v>0.99999722695700621</v>
      </c>
      <c r="M389" s="29">
        <f t="shared" si="58"/>
        <v>265.47000000000003</v>
      </c>
      <c r="N389" s="71">
        <f t="shared" si="59"/>
        <v>0.99999065474933047</v>
      </c>
      <c r="O389" s="29">
        <f t="shared" si="60"/>
        <v>175.53</v>
      </c>
      <c r="P389" s="71">
        <f t="shared" si="61"/>
        <v>1.0000064768550274</v>
      </c>
      <c r="Q389" s="29">
        <f t="shared" si="62"/>
        <v>13.79</v>
      </c>
      <c r="R389" s="72">
        <f t="shared" si="63"/>
        <v>1.0000060099099402</v>
      </c>
    </row>
    <row r="390" spans="1:18" s="3" customFormat="1" ht="78.75" x14ac:dyDescent="0.25">
      <c r="A390" s="131" t="s">
        <v>531</v>
      </c>
      <c r="B390" s="102" t="s">
        <v>876</v>
      </c>
      <c r="C390" s="102" t="s">
        <v>1071</v>
      </c>
      <c r="D390" s="13" t="s">
        <v>311</v>
      </c>
      <c r="E390" s="143"/>
      <c r="F390" s="30">
        <v>669.5541461181233</v>
      </c>
      <c r="G390" s="29">
        <v>418.96273616660324</v>
      </c>
      <c r="H390" s="29">
        <v>234.20339250000004</v>
      </c>
      <c r="I390" s="31">
        <v>16.388017451520003</v>
      </c>
      <c r="J390" s="70"/>
      <c r="K390" s="30">
        <f t="shared" si="56"/>
        <v>669.55</v>
      </c>
      <c r="L390" s="71">
        <f t="shared" si="57"/>
        <v>0.99999380764326917</v>
      </c>
      <c r="M390" s="29">
        <f t="shared" si="58"/>
        <v>418.96</v>
      </c>
      <c r="N390" s="71">
        <f t="shared" si="59"/>
        <v>0.99999346918862453</v>
      </c>
      <c r="O390" s="29">
        <f t="shared" si="60"/>
        <v>234.2</v>
      </c>
      <c r="P390" s="71">
        <f t="shared" si="61"/>
        <v>0.99998551472733233</v>
      </c>
      <c r="Q390" s="29">
        <f t="shared" si="62"/>
        <v>16.39</v>
      </c>
      <c r="R390" s="72">
        <f t="shared" si="63"/>
        <v>1.0001209754923597</v>
      </c>
    </row>
    <row r="391" spans="1:18" s="3" customFormat="1" ht="78.75" x14ac:dyDescent="0.25">
      <c r="A391" s="131" t="s">
        <v>532</v>
      </c>
      <c r="B391" s="102" t="s">
        <v>877</v>
      </c>
      <c r="C391" s="102" t="s">
        <v>1072</v>
      </c>
      <c r="D391" s="13" t="s">
        <v>311</v>
      </c>
      <c r="E391" s="143"/>
      <c r="F391" s="30">
        <v>290.12600153943964</v>
      </c>
      <c r="G391" s="29">
        <v>158.07519389376</v>
      </c>
      <c r="H391" s="29">
        <v>119.46001374999963</v>
      </c>
      <c r="I391" s="31">
        <v>12.590793895680001</v>
      </c>
      <c r="J391" s="70"/>
      <c r="K391" s="30">
        <f t="shared" si="56"/>
        <v>290.13</v>
      </c>
      <c r="L391" s="71">
        <f t="shared" si="57"/>
        <v>1.000013781807005</v>
      </c>
      <c r="M391" s="29">
        <f t="shared" si="58"/>
        <v>158.08000000000001</v>
      </c>
      <c r="N391" s="71">
        <f t="shared" si="59"/>
        <v>1.0000304039243706</v>
      </c>
      <c r="O391" s="29">
        <f t="shared" si="60"/>
        <v>119.46</v>
      </c>
      <c r="P391" s="71">
        <f t="shared" si="61"/>
        <v>0.99999988489872715</v>
      </c>
      <c r="Q391" s="29">
        <f t="shared" si="62"/>
        <v>12.59</v>
      </c>
      <c r="R391" s="72">
        <f t="shared" si="63"/>
        <v>0.99993694633661878</v>
      </c>
    </row>
    <row r="392" spans="1:18" s="3" customFormat="1" ht="78.75" x14ac:dyDescent="0.25">
      <c r="A392" s="131" t="s">
        <v>533</v>
      </c>
      <c r="B392" s="102" t="s">
        <v>878</v>
      </c>
      <c r="C392" s="102" t="s">
        <v>1073</v>
      </c>
      <c r="D392" s="13" t="s">
        <v>311</v>
      </c>
      <c r="E392" s="143"/>
      <c r="F392" s="30">
        <v>641.21240930910358</v>
      </c>
      <c r="G392" s="29">
        <v>418.40987827142396</v>
      </c>
      <c r="H392" s="29">
        <v>207.71356374999962</v>
      </c>
      <c r="I392" s="31">
        <v>15.088967287680003</v>
      </c>
      <c r="J392" s="70"/>
      <c r="K392" s="30">
        <f t="shared" si="56"/>
        <v>641.21</v>
      </c>
      <c r="L392" s="71">
        <f t="shared" si="57"/>
        <v>0.99999624257255704</v>
      </c>
      <c r="M392" s="29">
        <f t="shared" si="58"/>
        <v>418.41</v>
      </c>
      <c r="N392" s="71">
        <f t="shared" si="59"/>
        <v>1.0000002909314105</v>
      </c>
      <c r="O392" s="29">
        <f t="shared" si="60"/>
        <v>207.71</v>
      </c>
      <c r="P392" s="71">
        <f t="shared" si="61"/>
        <v>0.99998284295962536</v>
      </c>
      <c r="Q392" s="29">
        <f t="shared" si="62"/>
        <v>15.09</v>
      </c>
      <c r="R392" s="72">
        <f t="shared" si="63"/>
        <v>1.0000684415507244</v>
      </c>
    </row>
    <row r="393" spans="1:18" s="3" customFormat="1" ht="31.5" x14ac:dyDescent="0.25">
      <c r="A393" s="131" t="s">
        <v>534</v>
      </c>
      <c r="B393" s="102" t="s">
        <v>879</v>
      </c>
      <c r="C393" s="102" t="s">
        <v>535</v>
      </c>
      <c r="D393" s="16" t="s">
        <v>311</v>
      </c>
      <c r="E393" s="74" t="s">
        <v>842</v>
      </c>
      <c r="F393" s="30">
        <v>1481.0928934588298</v>
      </c>
      <c r="G393" s="29">
        <v>418.49426614958975</v>
      </c>
      <c r="H393" s="29">
        <v>1017.7887912500005</v>
      </c>
      <c r="I393" s="31">
        <v>44.809836059239686</v>
      </c>
      <c r="J393" s="70"/>
      <c r="K393" s="30">
        <f t="shared" si="56"/>
        <v>1481.09</v>
      </c>
      <c r="L393" s="71">
        <f t="shared" si="57"/>
        <v>0.99999804640286727</v>
      </c>
      <c r="M393" s="29">
        <f t="shared" si="58"/>
        <v>418.49</v>
      </c>
      <c r="N393" s="71">
        <f t="shared" si="59"/>
        <v>0.99998980595450215</v>
      </c>
      <c r="O393" s="29">
        <f t="shared" si="60"/>
        <v>1017.79</v>
      </c>
      <c r="P393" s="71">
        <f t="shared" si="61"/>
        <v>1.000001187623611</v>
      </c>
      <c r="Q393" s="29">
        <f t="shared" si="62"/>
        <v>44.81</v>
      </c>
      <c r="R393" s="72">
        <f t="shared" si="63"/>
        <v>1.0000036585887102</v>
      </c>
    </row>
    <row r="394" spans="1:18" s="3" customFormat="1" ht="94.5" x14ac:dyDescent="0.25">
      <c r="A394" s="131" t="s">
        <v>536</v>
      </c>
      <c r="B394" s="102" t="s">
        <v>880</v>
      </c>
      <c r="C394" s="102" t="s">
        <v>1074</v>
      </c>
      <c r="D394" s="16" t="s">
        <v>311</v>
      </c>
      <c r="E394" s="74" t="s">
        <v>843</v>
      </c>
      <c r="F394" s="30">
        <v>2091.7715286768598</v>
      </c>
      <c r="G394" s="29">
        <v>1156.1756255061343</v>
      </c>
      <c r="H394" s="29">
        <v>821.51931339843759</v>
      </c>
      <c r="I394" s="31">
        <v>114.07658977228802</v>
      </c>
      <c r="J394" s="70"/>
      <c r="K394" s="30">
        <f t="shared" si="56"/>
        <v>2091.7800000000002</v>
      </c>
      <c r="L394" s="71">
        <f t="shared" si="57"/>
        <v>1.0000040498319362</v>
      </c>
      <c r="M394" s="29">
        <f t="shared" si="58"/>
        <v>1156.18</v>
      </c>
      <c r="N394" s="71">
        <f t="shared" si="59"/>
        <v>1.0000037835894211</v>
      </c>
      <c r="O394" s="29">
        <f t="shared" si="60"/>
        <v>821.52</v>
      </c>
      <c r="P394" s="71">
        <f t="shared" si="61"/>
        <v>1.0000008357704453</v>
      </c>
      <c r="Q394" s="29">
        <f t="shared" si="62"/>
        <v>114.08</v>
      </c>
      <c r="R394" s="72">
        <f t="shared" si="63"/>
        <v>1.0000298941940566</v>
      </c>
    </row>
    <row r="395" spans="1:18" s="3" customFormat="1" ht="31.5" x14ac:dyDescent="0.25">
      <c r="A395" s="131" t="s">
        <v>537</v>
      </c>
      <c r="B395" s="102" t="s">
        <v>881</v>
      </c>
      <c r="C395" s="102" t="s">
        <v>535</v>
      </c>
      <c r="D395" s="16" t="s">
        <v>311</v>
      </c>
      <c r="E395" s="74" t="s">
        <v>844</v>
      </c>
      <c r="F395" s="30">
        <v>318.33400093699009</v>
      </c>
      <c r="G395" s="29">
        <v>167.53862898906431</v>
      </c>
      <c r="H395" s="29">
        <v>142.73056875</v>
      </c>
      <c r="I395" s="31">
        <v>8.0648031979257606</v>
      </c>
      <c r="J395" s="70"/>
      <c r="K395" s="30">
        <f t="shared" si="56"/>
        <v>318.33</v>
      </c>
      <c r="L395" s="71">
        <f t="shared" si="57"/>
        <v>0.9999874316379076</v>
      </c>
      <c r="M395" s="29">
        <f t="shared" si="58"/>
        <v>167.54</v>
      </c>
      <c r="N395" s="71">
        <f t="shared" si="59"/>
        <v>1.0000081832526859</v>
      </c>
      <c r="O395" s="29">
        <f t="shared" si="60"/>
        <v>142.72999999999999</v>
      </c>
      <c r="P395" s="71">
        <f t="shared" si="61"/>
        <v>0.99999601521940962</v>
      </c>
      <c r="Q395" s="29">
        <f t="shared" si="62"/>
        <v>8.06</v>
      </c>
      <c r="R395" s="72">
        <f t="shared" si="63"/>
        <v>0.99940442465762891</v>
      </c>
    </row>
    <row r="396" spans="1:18" s="3" customFormat="1" ht="31.5" x14ac:dyDescent="0.25">
      <c r="A396" s="131" t="s">
        <v>538</v>
      </c>
      <c r="B396" s="102" t="s">
        <v>539</v>
      </c>
      <c r="C396" s="102" t="s">
        <v>535</v>
      </c>
      <c r="D396" s="16" t="s">
        <v>311</v>
      </c>
      <c r="E396" s="74" t="s">
        <v>844</v>
      </c>
      <c r="F396" s="30">
        <v>297.31273740943516</v>
      </c>
      <c r="G396" s="29">
        <v>171.79229646191808</v>
      </c>
      <c r="H396" s="29">
        <v>119.47156374999963</v>
      </c>
      <c r="I396" s="31">
        <v>6.0488771975174407</v>
      </c>
      <c r="J396" s="70"/>
      <c r="K396" s="30">
        <f t="shared" si="56"/>
        <v>297.31</v>
      </c>
      <c r="L396" s="71">
        <f t="shared" si="57"/>
        <v>0.99999079282825554</v>
      </c>
      <c r="M396" s="29">
        <f t="shared" si="58"/>
        <v>171.79</v>
      </c>
      <c r="N396" s="71">
        <f t="shared" si="59"/>
        <v>0.99998663233471241</v>
      </c>
      <c r="O396" s="29">
        <f t="shared" si="60"/>
        <v>119.47</v>
      </c>
      <c r="P396" s="71">
        <f t="shared" si="61"/>
        <v>0.99998691111130922</v>
      </c>
      <c r="Q396" s="29">
        <f t="shared" si="62"/>
        <v>6.05</v>
      </c>
      <c r="R396" s="72">
        <f t="shared" si="63"/>
        <v>1.0001856216361973</v>
      </c>
    </row>
    <row r="397" spans="1:18" s="3" customFormat="1" ht="47.25" x14ac:dyDescent="0.25">
      <c r="A397" s="131" t="s">
        <v>936</v>
      </c>
      <c r="B397" s="102" t="s">
        <v>937</v>
      </c>
      <c r="C397" s="101" t="s">
        <v>948</v>
      </c>
      <c r="D397" s="16" t="s">
        <v>311</v>
      </c>
      <c r="E397" s="74"/>
      <c r="F397" s="30">
        <v>279.50317001969285</v>
      </c>
      <c r="G397" s="29">
        <v>176.55839358518401</v>
      </c>
      <c r="H397" s="29">
        <v>94.500679350000013</v>
      </c>
      <c r="I397" s="31">
        <v>8.444097084508801</v>
      </c>
      <c r="J397" s="70"/>
      <c r="K397" s="30">
        <f t="shared" si="56"/>
        <v>279.5</v>
      </c>
      <c r="L397" s="71">
        <f t="shared" si="57"/>
        <v>0.99998865837660222</v>
      </c>
      <c r="M397" s="29">
        <f t="shared" si="58"/>
        <v>176.56</v>
      </c>
      <c r="N397" s="71">
        <f t="shared" si="59"/>
        <v>1.0000090984902126</v>
      </c>
      <c r="O397" s="29">
        <f t="shared" si="60"/>
        <v>94.5</v>
      </c>
      <c r="P397" s="71">
        <f t="shared" si="61"/>
        <v>0.99999281116279071</v>
      </c>
      <c r="Q397" s="29">
        <f t="shared" si="62"/>
        <v>8.44</v>
      </c>
      <c r="R397" s="72">
        <f t="shared" si="63"/>
        <v>0.99951479898113471</v>
      </c>
    </row>
    <row r="398" spans="1:18" s="3" customFormat="1" ht="47.25" x14ac:dyDescent="0.25">
      <c r="A398" s="131" t="s">
        <v>938</v>
      </c>
      <c r="B398" s="102" t="s">
        <v>939</v>
      </c>
      <c r="C398" s="147" t="s">
        <v>948</v>
      </c>
      <c r="D398" s="16" t="s">
        <v>311</v>
      </c>
      <c r="E398" s="148"/>
      <c r="F398" s="30">
        <v>372.34339459294563</v>
      </c>
      <c r="G398" s="29">
        <v>211.870076157168</v>
      </c>
      <c r="H398" s="29">
        <v>150.34040175000001</v>
      </c>
      <c r="I398" s="31">
        <v>10.132916685777603</v>
      </c>
      <c r="J398" s="70"/>
      <c r="K398" s="30">
        <f t="shared" si="56"/>
        <v>372.34000000000003</v>
      </c>
      <c r="L398" s="71">
        <f t="shared" si="57"/>
        <v>0.99999088316592988</v>
      </c>
      <c r="M398" s="29">
        <f t="shared" si="58"/>
        <v>211.87</v>
      </c>
      <c r="N398" s="71">
        <f t="shared" si="59"/>
        <v>0.99999964054778578</v>
      </c>
      <c r="O398" s="29">
        <f t="shared" si="60"/>
        <v>150.34</v>
      </c>
      <c r="P398" s="71">
        <f t="shared" si="61"/>
        <v>0.99999732773096695</v>
      </c>
      <c r="Q398" s="29">
        <f t="shared" si="62"/>
        <v>10.130000000000001</v>
      </c>
      <c r="R398" s="72">
        <f t="shared" si="63"/>
        <v>0.9997121573315908</v>
      </c>
    </row>
    <row r="399" spans="1:18" s="3" customFormat="1" ht="47.25" x14ac:dyDescent="0.25">
      <c r="A399" s="111" t="s">
        <v>1236</v>
      </c>
      <c r="B399" s="112" t="s">
        <v>1237</v>
      </c>
      <c r="C399" s="147" t="s">
        <v>948</v>
      </c>
      <c r="D399" s="16" t="s">
        <v>311</v>
      </c>
      <c r="E399" s="148"/>
      <c r="F399" s="30">
        <v>494.48405129153474</v>
      </c>
      <c r="G399" s="29">
        <v>254.24409138860159</v>
      </c>
      <c r="H399" s="29">
        <v>228.08045988000003</v>
      </c>
      <c r="I399" s="31">
        <v>12.159500022933122</v>
      </c>
      <c r="J399" s="70"/>
      <c r="K399" s="30">
        <f t="shared" si="56"/>
        <v>494.48000000000008</v>
      </c>
      <c r="L399" s="71">
        <f t="shared" si="57"/>
        <v>0.99999180703295876</v>
      </c>
      <c r="M399" s="29">
        <f t="shared" si="58"/>
        <v>254.24</v>
      </c>
      <c r="N399" s="71">
        <f t="shared" si="59"/>
        <v>0.99998390763545675</v>
      </c>
      <c r="O399" s="29">
        <f t="shared" si="60"/>
        <v>228.08</v>
      </c>
      <c r="P399" s="71">
        <f t="shared" si="61"/>
        <v>0.99999798369399873</v>
      </c>
      <c r="Q399" s="29">
        <f t="shared" si="62"/>
        <v>12.16</v>
      </c>
      <c r="R399" s="72">
        <f t="shared" si="63"/>
        <v>1.000041118225744</v>
      </c>
    </row>
    <row r="400" spans="1:18" s="3" customFormat="1" ht="47.25" x14ac:dyDescent="0.25">
      <c r="A400" s="111" t="s">
        <v>1238</v>
      </c>
      <c r="B400" s="112" t="s">
        <v>1239</v>
      </c>
      <c r="C400" s="147" t="s">
        <v>1240</v>
      </c>
      <c r="D400" s="16" t="s">
        <v>311</v>
      </c>
      <c r="E400" s="148"/>
      <c r="F400" s="30">
        <v>410.12077999999997</v>
      </c>
      <c r="G400" s="29">
        <v>365.23539999999997</v>
      </c>
      <c r="H400" s="29">
        <v>27.417600000000004</v>
      </c>
      <c r="I400" s="31">
        <v>17.467780000000001</v>
      </c>
      <c r="J400" s="70"/>
      <c r="K400" s="30">
        <f t="shared" si="56"/>
        <v>410.13</v>
      </c>
      <c r="L400" s="71">
        <f t="shared" si="57"/>
        <v>1.0000224811822509</v>
      </c>
      <c r="M400" s="29">
        <f t="shared" si="58"/>
        <v>365.24</v>
      </c>
      <c r="N400" s="71">
        <f t="shared" si="59"/>
        <v>1.0000125946170608</v>
      </c>
      <c r="O400" s="29">
        <f t="shared" si="60"/>
        <v>27.42</v>
      </c>
      <c r="P400" s="71">
        <f t="shared" si="61"/>
        <v>1.0000875350140055</v>
      </c>
      <c r="Q400" s="29">
        <f t="shared" si="62"/>
        <v>17.47</v>
      </c>
      <c r="R400" s="72">
        <f t="shared" si="63"/>
        <v>1.0001270911357938</v>
      </c>
    </row>
    <row r="401" spans="1:18" s="3" customFormat="1" ht="15.75" x14ac:dyDescent="0.25">
      <c r="A401" s="165" t="s">
        <v>540</v>
      </c>
      <c r="B401" s="165"/>
      <c r="C401" s="94"/>
      <c r="D401" s="78"/>
      <c r="E401" s="69"/>
      <c r="F401" s="30"/>
      <c r="G401" s="29"/>
      <c r="H401" s="29"/>
      <c r="I401" s="31"/>
      <c r="J401" s="70"/>
      <c r="K401" s="30"/>
      <c r="L401" s="71"/>
      <c r="M401" s="29"/>
      <c r="N401" s="71"/>
      <c r="O401" s="29"/>
      <c r="P401" s="71"/>
      <c r="Q401" s="29"/>
      <c r="R401" s="72"/>
    </row>
    <row r="402" spans="1:18" s="3" customFormat="1" ht="15.75" x14ac:dyDescent="0.25">
      <c r="A402" s="173" t="s">
        <v>541</v>
      </c>
      <c r="B402" s="173"/>
      <c r="C402" s="94"/>
      <c r="D402" s="78"/>
      <c r="E402" s="69"/>
      <c r="F402" s="30"/>
      <c r="G402" s="29"/>
      <c r="H402" s="29"/>
      <c r="I402" s="31"/>
      <c r="J402" s="70"/>
      <c r="K402" s="30"/>
      <c r="L402" s="71"/>
      <c r="M402" s="29"/>
      <c r="N402" s="71"/>
      <c r="O402" s="29"/>
      <c r="P402" s="71"/>
      <c r="Q402" s="29"/>
      <c r="R402" s="72"/>
    </row>
    <row r="403" spans="1:18" s="3" customFormat="1" ht="252" x14ac:dyDescent="0.25">
      <c r="A403" s="100" t="s">
        <v>542</v>
      </c>
      <c r="B403" s="102" t="s">
        <v>543</v>
      </c>
      <c r="C403" s="102" t="s">
        <v>544</v>
      </c>
      <c r="D403" s="16" t="s">
        <v>13</v>
      </c>
      <c r="E403" s="74" t="s">
        <v>845</v>
      </c>
      <c r="F403" s="30"/>
      <c r="G403" s="29"/>
      <c r="H403" s="29"/>
      <c r="I403" s="31"/>
      <c r="J403" s="70"/>
      <c r="K403" s="30">
        <f t="shared" si="56"/>
        <v>0</v>
      </c>
      <c r="L403" s="71" t="e">
        <f t="shared" si="57"/>
        <v>#DIV/0!</v>
      </c>
      <c r="M403" s="29">
        <f t="shared" si="58"/>
        <v>0</v>
      </c>
      <c r="N403" s="71" t="e">
        <f t="shared" si="59"/>
        <v>#DIV/0!</v>
      </c>
      <c r="O403" s="29">
        <f t="shared" si="60"/>
        <v>0</v>
      </c>
      <c r="P403" s="71" t="e">
        <f t="shared" si="61"/>
        <v>#DIV/0!</v>
      </c>
      <c r="Q403" s="29">
        <f t="shared" si="62"/>
        <v>0</v>
      </c>
      <c r="R403" s="72" t="e">
        <f t="shared" si="63"/>
        <v>#DIV/0!</v>
      </c>
    </row>
    <row r="404" spans="1:18" s="3" customFormat="1" ht="94.5" x14ac:dyDescent="0.25">
      <c r="A404" s="100" t="s">
        <v>545</v>
      </c>
      <c r="B404" s="102" t="s">
        <v>546</v>
      </c>
      <c r="C404" s="102" t="s">
        <v>547</v>
      </c>
      <c r="D404" s="16" t="s">
        <v>548</v>
      </c>
      <c r="E404" s="74" t="s">
        <v>846</v>
      </c>
      <c r="F404" s="30"/>
      <c r="G404" s="29"/>
      <c r="H404" s="29"/>
      <c r="I404" s="31"/>
      <c r="J404" s="70"/>
      <c r="K404" s="30">
        <f t="shared" si="56"/>
        <v>0</v>
      </c>
      <c r="L404" s="71" t="e">
        <f t="shared" si="57"/>
        <v>#DIV/0!</v>
      </c>
      <c r="M404" s="29">
        <f t="shared" si="58"/>
        <v>0</v>
      </c>
      <c r="N404" s="71" t="e">
        <f t="shared" si="59"/>
        <v>#DIV/0!</v>
      </c>
      <c r="O404" s="29">
        <f t="shared" si="60"/>
        <v>0</v>
      </c>
      <c r="P404" s="71" t="e">
        <f t="shared" si="61"/>
        <v>#DIV/0!</v>
      </c>
      <c r="Q404" s="29">
        <f t="shared" si="62"/>
        <v>0</v>
      </c>
      <c r="R404" s="72" t="e">
        <f t="shared" si="63"/>
        <v>#DIV/0!</v>
      </c>
    </row>
    <row r="405" spans="1:18" s="3" customFormat="1" ht="94.5" x14ac:dyDescent="0.25">
      <c r="A405" s="100" t="s">
        <v>549</v>
      </c>
      <c r="B405" s="102" t="s">
        <v>550</v>
      </c>
      <c r="C405" s="102" t="s">
        <v>900</v>
      </c>
      <c r="D405" s="16" t="s">
        <v>13</v>
      </c>
      <c r="E405" s="74"/>
      <c r="F405" s="30"/>
      <c r="G405" s="29"/>
      <c r="H405" s="29"/>
      <c r="I405" s="31"/>
      <c r="J405" s="70"/>
      <c r="K405" s="30">
        <f t="shared" ref="K405:K468" si="64">SUM(M405,O405,Q405)</f>
        <v>0</v>
      </c>
      <c r="L405" s="71" t="e">
        <f t="shared" ref="L405:L468" si="65">K405/F405</f>
        <v>#DIV/0!</v>
      </c>
      <c r="M405" s="29">
        <f t="shared" ref="M405:M468" si="66">ROUND(G405-(G405*$M$6*$F$6),2)</f>
        <v>0</v>
      </c>
      <c r="N405" s="71" t="e">
        <f t="shared" ref="N405:N468" si="67">M405/G405</f>
        <v>#DIV/0!</v>
      </c>
      <c r="O405" s="29">
        <f t="shared" ref="O405:O468" si="68">ROUND(H405-(H405*$O$6*$F$6),2)</f>
        <v>0</v>
      </c>
      <c r="P405" s="71" t="e">
        <f t="shared" ref="P405:P468" si="69">O405/H405</f>
        <v>#DIV/0!</v>
      </c>
      <c r="Q405" s="29">
        <f t="shared" ref="Q405:Q468" si="70">ROUND((I405-(I405*$Q$6*$F$6)),2)</f>
        <v>0</v>
      </c>
      <c r="R405" s="72" t="e">
        <f t="shared" ref="R405:R468" si="71">Q405/I405</f>
        <v>#DIV/0!</v>
      </c>
    </row>
    <row r="406" spans="1:18" s="3" customFormat="1" ht="141.75" x14ac:dyDescent="0.25">
      <c r="A406" s="100" t="s">
        <v>551</v>
      </c>
      <c r="B406" s="102" t="s">
        <v>552</v>
      </c>
      <c r="C406" s="102" t="s">
        <v>1241</v>
      </c>
      <c r="D406" s="16" t="s">
        <v>13</v>
      </c>
      <c r="E406" s="74"/>
      <c r="F406" s="30"/>
      <c r="G406" s="29"/>
      <c r="H406" s="29"/>
      <c r="I406" s="31"/>
      <c r="J406" s="70"/>
      <c r="K406" s="30">
        <f t="shared" si="64"/>
        <v>0</v>
      </c>
      <c r="L406" s="71" t="e">
        <f t="shared" si="65"/>
        <v>#DIV/0!</v>
      </c>
      <c r="M406" s="29">
        <f t="shared" si="66"/>
        <v>0</v>
      </c>
      <c r="N406" s="71" t="e">
        <f t="shared" si="67"/>
        <v>#DIV/0!</v>
      </c>
      <c r="O406" s="29">
        <f t="shared" si="68"/>
        <v>0</v>
      </c>
      <c r="P406" s="71" t="e">
        <f t="shared" si="69"/>
        <v>#DIV/0!</v>
      </c>
      <c r="Q406" s="29">
        <f t="shared" si="70"/>
        <v>0</v>
      </c>
      <c r="R406" s="72" t="e">
        <f t="shared" si="71"/>
        <v>#DIV/0!</v>
      </c>
    </row>
    <row r="407" spans="1:18" s="3" customFormat="1" ht="110.25" x14ac:dyDescent="0.25">
      <c r="A407" s="100" t="s">
        <v>553</v>
      </c>
      <c r="B407" s="102" t="s">
        <v>957</v>
      </c>
      <c r="C407" s="102" t="s">
        <v>882</v>
      </c>
      <c r="D407" s="16" t="s">
        <v>13</v>
      </c>
      <c r="E407" s="74"/>
      <c r="F407" s="30"/>
      <c r="G407" s="29"/>
      <c r="H407" s="29"/>
      <c r="I407" s="31"/>
      <c r="J407" s="70"/>
      <c r="K407" s="30">
        <f t="shared" si="64"/>
        <v>0</v>
      </c>
      <c r="L407" s="71" t="e">
        <f t="shared" si="65"/>
        <v>#DIV/0!</v>
      </c>
      <c r="M407" s="29">
        <f t="shared" si="66"/>
        <v>0</v>
      </c>
      <c r="N407" s="71" t="e">
        <f t="shared" si="67"/>
        <v>#DIV/0!</v>
      </c>
      <c r="O407" s="29">
        <f t="shared" si="68"/>
        <v>0</v>
      </c>
      <c r="P407" s="71" t="e">
        <f t="shared" si="69"/>
        <v>#DIV/0!</v>
      </c>
      <c r="Q407" s="29">
        <f t="shared" si="70"/>
        <v>0</v>
      </c>
      <c r="R407" s="72" t="e">
        <f t="shared" si="71"/>
        <v>#DIV/0!</v>
      </c>
    </row>
    <row r="408" spans="1:18" s="3" customFormat="1" ht="94.5" x14ac:dyDescent="0.25">
      <c r="A408" s="100" t="s">
        <v>554</v>
      </c>
      <c r="B408" s="102" t="s">
        <v>883</v>
      </c>
      <c r="C408" s="102" t="s">
        <v>555</v>
      </c>
      <c r="D408" s="16" t="s">
        <v>13</v>
      </c>
      <c r="E408" s="74" t="s">
        <v>847</v>
      </c>
      <c r="F408" s="30"/>
      <c r="G408" s="29"/>
      <c r="H408" s="29"/>
      <c r="I408" s="31"/>
      <c r="J408" s="70"/>
      <c r="K408" s="30">
        <f t="shared" si="64"/>
        <v>0</v>
      </c>
      <c r="L408" s="71" t="e">
        <f t="shared" si="65"/>
        <v>#DIV/0!</v>
      </c>
      <c r="M408" s="29">
        <f t="shared" si="66"/>
        <v>0</v>
      </c>
      <c r="N408" s="71" t="e">
        <f t="shared" si="67"/>
        <v>#DIV/0!</v>
      </c>
      <c r="O408" s="29">
        <f t="shared" si="68"/>
        <v>0</v>
      </c>
      <c r="P408" s="71" t="e">
        <f t="shared" si="69"/>
        <v>#DIV/0!</v>
      </c>
      <c r="Q408" s="29">
        <f t="shared" si="70"/>
        <v>0</v>
      </c>
      <c r="R408" s="72" t="e">
        <f t="shared" si="71"/>
        <v>#DIV/0!</v>
      </c>
    </row>
    <row r="409" spans="1:18" s="3" customFormat="1" ht="173.25" x14ac:dyDescent="0.25">
      <c r="A409" s="100" t="s">
        <v>556</v>
      </c>
      <c r="B409" s="102" t="s">
        <v>557</v>
      </c>
      <c r="C409" s="102" t="s">
        <v>558</v>
      </c>
      <c r="D409" s="16" t="s">
        <v>13</v>
      </c>
      <c r="E409" s="74" t="s">
        <v>847</v>
      </c>
      <c r="F409" s="30"/>
      <c r="G409" s="29"/>
      <c r="H409" s="29"/>
      <c r="I409" s="31"/>
      <c r="J409" s="70"/>
      <c r="K409" s="30">
        <f t="shared" si="64"/>
        <v>0</v>
      </c>
      <c r="L409" s="71" t="e">
        <f t="shared" si="65"/>
        <v>#DIV/0!</v>
      </c>
      <c r="M409" s="29">
        <f t="shared" si="66"/>
        <v>0</v>
      </c>
      <c r="N409" s="71" t="e">
        <f t="shared" si="67"/>
        <v>#DIV/0!</v>
      </c>
      <c r="O409" s="29">
        <f t="shared" si="68"/>
        <v>0</v>
      </c>
      <c r="P409" s="71" t="e">
        <f t="shared" si="69"/>
        <v>#DIV/0!</v>
      </c>
      <c r="Q409" s="29">
        <f t="shared" si="70"/>
        <v>0</v>
      </c>
      <c r="R409" s="72" t="e">
        <f t="shared" si="71"/>
        <v>#DIV/0!</v>
      </c>
    </row>
    <row r="410" spans="1:18" s="3" customFormat="1" ht="189" x14ac:dyDescent="0.25">
      <c r="A410" s="100" t="s">
        <v>559</v>
      </c>
      <c r="B410" s="102" t="s">
        <v>560</v>
      </c>
      <c r="C410" s="102" t="s">
        <v>561</v>
      </c>
      <c r="D410" s="16" t="s">
        <v>548</v>
      </c>
      <c r="E410" s="74" t="s">
        <v>848</v>
      </c>
      <c r="F410" s="30"/>
      <c r="G410" s="29"/>
      <c r="H410" s="29"/>
      <c r="I410" s="31"/>
      <c r="J410" s="70"/>
      <c r="K410" s="30">
        <f t="shared" si="64"/>
        <v>0</v>
      </c>
      <c r="L410" s="71" t="e">
        <f t="shared" si="65"/>
        <v>#DIV/0!</v>
      </c>
      <c r="M410" s="29">
        <f t="shared" si="66"/>
        <v>0</v>
      </c>
      <c r="N410" s="71" t="e">
        <f t="shared" si="67"/>
        <v>#DIV/0!</v>
      </c>
      <c r="O410" s="29">
        <f t="shared" si="68"/>
        <v>0</v>
      </c>
      <c r="P410" s="71" t="e">
        <f t="shared" si="69"/>
        <v>#DIV/0!</v>
      </c>
      <c r="Q410" s="29">
        <f t="shared" si="70"/>
        <v>0</v>
      </c>
      <c r="R410" s="72" t="e">
        <f t="shared" si="71"/>
        <v>#DIV/0!</v>
      </c>
    </row>
    <row r="411" spans="1:18" s="3" customFormat="1" ht="18.75" x14ac:dyDescent="0.25">
      <c r="A411" s="137" t="s">
        <v>562</v>
      </c>
      <c r="B411" s="21"/>
      <c r="C411" s="21"/>
      <c r="D411" s="21"/>
      <c r="E411" s="22"/>
      <c r="F411" s="30"/>
      <c r="G411" s="29"/>
      <c r="H411" s="29"/>
      <c r="I411" s="31"/>
      <c r="J411" s="70"/>
      <c r="K411" s="30"/>
      <c r="L411" s="71"/>
      <c r="M411" s="29"/>
      <c r="N411" s="71"/>
      <c r="O411" s="29"/>
      <c r="P411" s="71"/>
      <c r="Q411" s="29"/>
      <c r="R411" s="72"/>
    </row>
    <row r="412" spans="1:18" s="3" customFormat="1" ht="18.75" x14ac:dyDescent="0.25">
      <c r="A412" s="137" t="s">
        <v>563</v>
      </c>
      <c r="B412" s="21"/>
      <c r="C412" s="21"/>
      <c r="D412" s="21"/>
      <c r="E412" s="22"/>
      <c r="F412" s="30"/>
      <c r="G412" s="29"/>
      <c r="H412" s="29"/>
      <c r="I412" s="31"/>
      <c r="J412" s="70"/>
      <c r="K412" s="30"/>
      <c r="L412" s="71"/>
      <c r="M412" s="29"/>
      <c r="N412" s="71"/>
      <c r="O412" s="29"/>
      <c r="P412" s="71"/>
      <c r="Q412" s="29"/>
      <c r="R412" s="72"/>
    </row>
    <row r="413" spans="1:18" s="3" customFormat="1" ht="63" x14ac:dyDescent="0.25">
      <c r="A413" s="100" t="s">
        <v>564</v>
      </c>
      <c r="B413" s="102" t="s">
        <v>1242</v>
      </c>
      <c r="C413" s="102" t="s">
        <v>565</v>
      </c>
      <c r="D413" s="16" t="s">
        <v>19</v>
      </c>
      <c r="E413" s="16"/>
      <c r="F413" s="30"/>
      <c r="G413" s="29"/>
      <c r="H413" s="29"/>
      <c r="I413" s="31"/>
      <c r="J413" s="70"/>
      <c r="K413" s="30">
        <f t="shared" si="64"/>
        <v>0</v>
      </c>
      <c r="L413" s="71" t="e">
        <f t="shared" si="65"/>
        <v>#DIV/0!</v>
      </c>
      <c r="M413" s="29">
        <f t="shared" si="66"/>
        <v>0</v>
      </c>
      <c r="N413" s="71" t="e">
        <f t="shared" si="67"/>
        <v>#DIV/0!</v>
      </c>
      <c r="O413" s="29">
        <f t="shared" si="68"/>
        <v>0</v>
      </c>
      <c r="P413" s="71" t="e">
        <f t="shared" si="69"/>
        <v>#DIV/0!</v>
      </c>
      <c r="Q413" s="29">
        <f t="shared" si="70"/>
        <v>0</v>
      </c>
      <c r="R413" s="72" t="e">
        <f t="shared" si="71"/>
        <v>#DIV/0!</v>
      </c>
    </row>
    <row r="414" spans="1:18" s="3" customFormat="1" ht="94.5" x14ac:dyDescent="0.25">
      <c r="A414" s="100" t="s">
        <v>566</v>
      </c>
      <c r="B414" s="102" t="s">
        <v>567</v>
      </c>
      <c r="C414" s="102" t="s">
        <v>568</v>
      </c>
      <c r="D414" s="16" t="s">
        <v>19</v>
      </c>
      <c r="E414" s="16"/>
      <c r="F414" s="30"/>
      <c r="G414" s="29"/>
      <c r="H414" s="29"/>
      <c r="I414" s="31"/>
      <c r="J414" s="70"/>
      <c r="K414" s="30">
        <f t="shared" si="64"/>
        <v>0</v>
      </c>
      <c r="L414" s="71" t="e">
        <f t="shared" si="65"/>
        <v>#DIV/0!</v>
      </c>
      <c r="M414" s="29">
        <f t="shared" si="66"/>
        <v>0</v>
      </c>
      <c r="N414" s="71" t="e">
        <f t="shared" si="67"/>
        <v>#DIV/0!</v>
      </c>
      <c r="O414" s="29">
        <f t="shared" si="68"/>
        <v>0</v>
      </c>
      <c r="P414" s="71" t="e">
        <f t="shared" si="69"/>
        <v>#DIV/0!</v>
      </c>
      <c r="Q414" s="29">
        <f t="shared" si="70"/>
        <v>0</v>
      </c>
      <c r="R414" s="72" t="e">
        <f t="shared" si="71"/>
        <v>#DIV/0!</v>
      </c>
    </row>
    <row r="415" spans="1:18" s="3" customFormat="1" ht="63" x14ac:dyDescent="0.25">
      <c r="A415" s="100" t="s">
        <v>569</v>
      </c>
      <c r="B415" s="102" t="s">
        <v>570</v>
      </c>
      <c r="C415" s="102" t="s">
        <v>565</v>
      </c>
      <c r="D415" s="16" t="s">
        <v>19</v>
      </c>
      <c r="E415" s="16"/>
      <c r="F415" s="30"/>
      <c r="G415" s="29"/>
      <c r="H415" s="29"/>
      <c r="I415" s="31"/>
      <c r="J415" s="70"/>
      <c r="K415" s="30">
        <f t="shared" si="64"/>
        <v>0</v>
      </c>
      <c r="L415" s="71" t="e">
        <f t="shared" si="65"/>
        <v>#DIV/0!</v>
      </c>
      <c r="M415" s="29">
        <f t="shared" si="66"/>
        <v>0</v>
      </c>
      <c r="N415" s="71" t="e">
        <f t="shared" si="67"/>
        <v>#DIV/0!</v>
      </c>
      <c r="O415" s="29">
        <f t="shared" si="68"/>
        <v>0</v>
      </c>
      <c r="P415" s="71" t="e">
        <f t="shared" si="69"/>
        <v>#DIV/0!</v>
      </c>
      <c r="Q415" s="29">
        <f t="shared" si="70"/>
        <v>0</v>
      </c>
      <c r="R415" s="72" t="e">
        <f t="shared" si="71"/>
        <v>#DIV/0!</v>
      </c>
    </row>
    <row r="416" spans="1:18" s="3" customFormat="1" ht="94.5" x14ac:dyDescent="0.25">
      <c r="A416" s="100" t="s">
        <v>571</v>
      </c>
      <c r="B416" s="102" t="s">
        <v>572</v>
      </c>
      <c r="C416" s="102" t="s">
        <v>568</v>
      </c>
      <c r="D416" s="16" t="s">
        <v>19</v>
      </c>
      <c r="E416" s="16"/>
      <c r="F416" s="30"/>
      <c r="G416" s="29"/>
      <c r="H416" s="29"/>
      <c r="I416" s="31"/>
      <c r="J416" s="70"/>
      <c r="K416" s="30">
        <f t="shared" si="64"/>
        <v>0</v>
      </c>
      <c r="L416" s="71" t="e">
        <f t="shared" si="65"/>
        <v>#DIV/0!</v>
      </c>
      <c r="M416" s="29">
        <f t="shared" si="66"/>
        <v>0</v>
      </c>
      <c r="N416" s="71" t="e">
        <f t="shared" si="67"/>
        <v>#DIV/0!</v>
      </c>
      <c r="O416" s="29">
        <f t="shared" si="68"/>
        <v>0</v>
      </c>
      <c r="P416" s="71" t="e">
        <f t="shared" si="69"/>
        <v>#DIV/0!</v>
      </c>
      <c r="Q416" s="29">
        <f t="shared" si="70"/>
        <v>0</v>
      </c>
      <c r="R416" s="72" t="e">
        <f t="shared" si="71"/>
        <v>#DIV/0!</v>
      </c>
    </row>
    <row r="417" spans="1:18" s="3" customFormat="1" ht="63" x14ac:dyDescent="0.25">
      <c r="A417" s="100" t="s">
        <v>1243</v>
      </c>
      <c r="B417" s="102" t="s">
        <v>1244</v>
      </c>
      <c r="C417" s="102" t="s">
        <v>565</v>
      </c>
      <c r="D417" s="16" t="s">
        <v>19</v>
      </c>
      <c r="E417" s="16"/>
      <c r="F417" s="30"/>
      <c r="G417" s="29"/>
      <c r="H417" s="29"/>
      <c r="I417" s="31"/>
      <c r="J417" s="70"/>
      <c r="K417" s="30">
        <f t="shared" si="64"/>
        <v>0</v>
      </c>
      <c r="L417" s="71" t="e">
        <f t="shared" si="65"/>
        <v>#DIV/0!</v>
      </c>
      <c r="M417" s="29">
        <f t="shared" si="66"/>
        <v>0</v>
      </c>
      <c r="N417" s="71" t="e">
        <f t="shared" si="67"/>
        <v>#DIV/0!</v>
      </c>
      <c r="O417" s="29">
        <f t="shared" si="68"/>
        <v>0</v>
      </c>
      <c r="P417" s="71" t="e">
        <f t="shared" si="69"/>
        <v>#DIV/0!</v>
      </c>
      <c r="Q417" s="29">
        <f t="shared" si="70"/>
        <v>0</v>
      </c>
      <c r="R417" s="72" t="e">
        <f t="shared" si="71"/>
        <v>#DIV/0!</v>
      </c>
    </row>
    <row r="418" spans="1:18" s="3" customFormat="1" ht="94.5" x14ac:dyDescent="0.25">
      <c r="A418" s="100" t="s">
        <v>1245</v>
      </c>
      <c r="B418" s="102" t="s">
        <v>1244</v>
      </c>
      <c r="C418" s="102" t="s">
        <v>568</v>
      </c>
      <c r="D418" s="16" t="s">
        <v>19</v>
      </c>
      <c r="E418" s="16"/>
      <c r="F418" s="30"/>
      <c r="G418" s="29"/>
      <c r="H418" s="29"/>
      <c r="I418" s="31"/>
      <c r="J418" s="70"/>
      <c r="K418" s="30">
        <f t="shared" si="64"/>
        <v>0</v>
      </c>
      <c r="L418" s="71" t="e">
        <f t="shared" si="65"/>
        <v>#DIV/0!</v>
      </c>
      <c r="M418" s="29">
        <f t="shared" si="66"/>
        <v>0</v>
      </c>
      <c r="N418" s="71" t="e">
        <f t="shared" si="67"/>
        <v>#DIV/0!</v>
      </c>
      <c r="O418" s="29">
        <f t="shared" si="68"/>
        <v>0</v>
      </c>
      <c r="P418" s="71" t="e">
        <f t="shared" si="69"/>
        <v>#DIV/0!</v>
      </c>
      <c r="Q418" s="29">
        <f t="shared" si="70"/>
        <v>0</v>
      </c>
      <c r="R418" s="72" t="e">
        <f t="shared" si="71"/>
        <v>#DIV/0!</v>
      </c>
    </row>
    <row r="419" spans="1:18" s="3" customFormat="1" ht="63" x14ac:dyDescent="0.25">
      <c r="A419" s="100" t="s">
        <v>573</v>
      </c>
      <c r="B419" s="102" t="s">
        <v>574</v>
      </c>
      <c r="C419" s="102" t="s">
        <v>575</v>
      </c>
      <c r="D419" s="16" t="s">
        <v>576</v>
      </c>
      <c r="E419" s="16"/>
      <c r="F419" s="30"/>
      <c r="G419" s="29"/>
      <c r="H419" s="29"/>
      <c r="I419" s="31"/>
      <c r="J419" s="70"/>
      <c r="K419" s="30">
        <f t="shared" si="64"/>
        <v>0</v>
      </c>
      <c r="L419" s="71" t="e">
        <f t="shared" si="65"/>
        <v>#DIV/0!</v>
      </c>
      <c r="M419" s="29">
        <f t="shared" si="66"/>
        <v>0</v>
      </c>
      <c r="N419" s="71" t="e">
        <f t="shared" si="67"/>
        <v>#DIV/0!</v>
      </c>
      <c r="O419" s="29">
        <f t="shared" si="68"/>
        <v>0</v>
      </c>
      <c r="P419" s="71" t="e">
        <f t="shared" si="69"/>
        <v>#DIV/0!</v>
      </c>
      <c r="Q419" s="29">
        <f t="shared" si="70"/>
        <v>0</v>
      </c>
      <c r="R419" s="72" t="e">
        <f t="shared" si="71"/>
        <v>#DIV/0!</v>
      </c>
    </row>
    <row r="420" spans="1:18" s="3" customFormat="1" ht="18.75" x14ac:dyDescent="0.25">
      <c r="A420" s="137" t="s">
        <v>577</v>
      </c>
      <c r="B420" s="21"/>
      <c r="C420" s="21"/>
      <c r="D420" s="21"/>
      <c r="E420" s="22"/>
      <c r="F420" s="30"/>
      <c r="G420" s="29"/>
      <c r="H420" s="29"/>
      <c r="I420" s="31"/>
      <c r="J420" s="70"/>
      <c r="K420" s="30"/>
      <c r="L420" s="71"/>
      <c r="M420" s="29"/>
      <c r="N420" s="71"/>
      <c r="O420" s="29"/>
      <c r="P420" s="71"/>
      <c r="Q420" s="29"/>
      <c r="R420" s="72"/>
    </row>
    <row r="421" spans="1:18" s="3" customFormat="1" ht="346.5" x14ac:dyDescent="0.25">
      <c r="A421" s="100" t="s">
        <v>578</v>
      </c>
      <c r="B421" s="102" t="s">
        <v>579</v>
      </c>
      <c r="C421" s="102" t="s">
        <v>580</v>
      </c>
      <c r="D421" s="16" t="s">
        <v>13</v>
      </c>
      <c r="E421" s="16"/>
      <c r="F421" s="30"/>
      <c r="G421" s="29"/>
      <c r="H421" s="29"/>
      <c r="I421" s="31"/>
      <c r="J421" s="70"/>
      <c r="K421" s="30">
        <f t="shared" si="64"/>
        <v>0</v>
      </c>
      <c r="L421" s="71" t="e">
        <f t="shared" si="65"/>
        <v>#DIV/0!</v>
      </c>
      <c r="M421" s="29">
        <f t="shared" si="66"/>
        <v>0</v>
      </c>
      <c r="N421" s="71" t="e">
        <f t="shared" si="67"/>
        <v>#DIV/0!</v>
      </c>
      <c r="O421" s="29">
        <f t="shared" si="68"/>
        <v>0</v>
      </c>
      <c r="P421" s="71" t="e">
        <f t="shared" si="69"/>
        <v>#DIV/0!</v>
      </c>
      <c r="Q421" s="29">
        <f t="shared" si="70"/>
        <v>0</v>
      </c>
      <c r="R421" s="72" t="e">
        <f t="shared" si="71"/>
        <v>#DIV/0!</v>
      </c>
    </row>
    <row r="422" spans="1:18" s="3" customFormat="1" ht="173.25" x14ac:dyDescent="0.25">
      <c r="A422" s="100" t="s">
        <v>581</v>
      </c>
      <c r="B422" s="102" t="s">
        <v>582</v>
      </c>
      <c r="C422" s="102" t="s">
        <v>1075</v>
      </c>
      <c r="D422" s="16" t="s">
        <v>13</v>
      </c>
      <c r="E422" s="16"/>
      <c r="F422" s="30"/>
      <c r="G422" s="29"/>
      <c r="H422" s="29"/>
      <c r="I422" s="31"/>
      <c r="J422" s="70"/>
      <c r="K422" s="30">
        <f t="shared" si="64"/>
        <v>0</v>
      </c>
      <c r="L422" s="71" t="e">
        <f t="shared" si="65"/>
        <v>#DIV/0!</v>
      </c>
      <c r="M422" s="29">
        <f t="shared" si="66"/>
        <v>0</v>
      </c>
      <c r="N422" s="71" t="e">
        <f t="shared" si="67"/>
        <v>#DIV/0!</v>
      </c>
      <c r="O422" s="29">
        <f t="shared" si="68"/>
        <v>0</v>
      </c>
      <c r="P422" s="71" t="e">
        <f t="shared" si="69"/>
        <v>#DIV/0!</v>
      </c>
      <c r="Q422" s="29">
        <f t="shared" si="70"/>
        <v>0</v>
      </c>
      <c r="R422" s="72" t="e">
        <f t="shared" si="71"/>
        <v>#DIV/0!</v>
      </c>
    </row>
    <row r="423" spans="1:18" s="3" customFormat="1" ht="18.75" x14ac:dyDescent="0.25">
      <c r="A423" s="137" t="s">
        <v>584</v>
      </c>
      <c r="B423" s="21"/>
      <c r="C423" s="21"/>
      <c r="D423" s="21"/>
      <c r="E423" s="22"/>
      <c r="F423" s="30"/>
      <c r="G423" s="29"/>
      <c r="H423" s="29"/>
      <c r="I423" s="31"/>
      <c r="J423" s="70"/>
      <c r="K423" s="30"/>
      <c r="L423" s="71"/>
      <c r="M423" s="29"/>
      <c r="N423" s="71"/>
      <c r="O423" s="29"/>
      <c r="P423" s="71"/>
      <c r="Q423" s="29"/>
      <c r="R423" s="72"/>
    </row>
    <row r="424" spans="1:18" s="3" customFormat="1" ht="110.25" x14ac:dyDescent="0.25">
      <c r="A424" s="100" t="s">
        <v>585</v>
      </c>
      <c r="B424" s="102" t="s">
        <v>958</v>
      </c>
      <c r="C424" s="102" t="s">
        <v>1076</v>
      </c>
      <c r="D424" s="16"/>
      <c r="E424" s="149"/>
      <c r="F424" s="30"/>
      <c r="G424" s="29"/>
      <c r="H424" s="29"/>
      <c r="I424" s="31"/>
      <c r="J424" s="70"/>
      <c r="K424" s="30"/>
      <c r="L424" s="71"/>
      <c r="M424" s="29"/>
      <c r="N424" s="71"/>
      <c r="O424" s="29"/>
      <c r="P424" s="71"/>
      <c r="Q424" s="29"/>
      <c r="R424" s="72"/>
    </row>
    <row r="425" spans="1:18" s="3" customFormat="1" ht="31.5" x14ac:dyDescent="0.25">
      <c r="A425" s="100" t="s">
        <v>586</v>
      </c>
      <c r="B425" s="102" t="s">
        <v>959</v>
      </c>
      <c r="C425" s="102"/>
      <c r="D425" s="16" t="s">
        <v>583</v>
      </c>
      <c r="E425" s="16"/>
      <c r="F425" s="30">
        <v>1227788.062945904</v>
      </c>
      <c r="G425" s="29">
        <v>372467.82937907201</v>
      </c>
      <c r="H425" s="29">
        <v>783773.43660000002</v>
      </c>
      <c r="I425" s="31">
        <v>71546.796966832</v>
      </c>
      <c r="J425" s="70"/>
      <c r="K425" s="30">
        <f t="shared" si="64"/>
        <v>1227788.07</v>
      </c>
      <c r="L425" s="71">
        <f t="shared" si="65"/>
        <v>1.0000000057453695</v>
      </c>
      <c r="M425" s="29">
        <f t="shared" si="66"/>
        <v>372467.83</v>
      </c>
      <c r="N425" s="71">
        <f t="shared" si="67"/>
        <v>1.0000000016670647</v>
      </c>
      <c r="O425" s="29">
        <f t="shared" si="68"/>
        <v>783773.44</v>
      </c>
      <c r="P425" s="71">
        <f t="shared" si="69"/>
        <v>1.0000000043379882</v>
      </c>
      <c r="Q425" s="29">
        <f t="shared" si="70"/>
        <v>71546.8</v>
      </c>
      <c r="R425" s="72">
        <f t="shared" si="71"/>
        <v>1.0000000423941831</v>
      </c>
    </row>
    <row r="426" spans="1:18" s="3" customFormat="1" ht="31.5" x14ac:dyDescent="0.25">
      <c r="A426" s="100" t="s">
        <v>587</v>
      </c>
      <c r="B426" s="102" t="s">
        <v>960</v>
      </c>
      <c r="C426" s="102"/>
      <c r="D426" s="16" t="s">
        <v>583</v>
      </c>
      <c r="E426" s="16"/>
      <c r="F426" s="30">
        <v>1287841.2845639151</v>
      </c>
      <c r="G426" s="29">
        <v>365788.25684880797</v>
      </c>
      <c r="H426" s="29">
        <v>846523.72035000008</v>
      </c>
      <c r="I426" s="31">
        <v>75529.307365107205</v>
      </c>
      <c r="J426" s="70"/>
      <c r="K426" s="30">
        <f t="shared" si="64"/>
        <v>1287841.29</v>
      </c>
      <c r="L426" s="71">
        <f t="shared" si="65"/>
        <v>1.000000004221083</v>
      </c>
      <c r="M426" s="29">
        <f t="shared" si="66"/>
        <v>365788.26</v>
      </c>
      <c r="N426" s="71">
        <f t="shared" si="67"/>
        <v>1.0000000086147982</v>
      </c>
      <c r="O426" s="29">
        <f t="shared" si="68"/>
        <v>846523.72</v>
      </c>
      <c r="P426" s="71">
        <f t="shared" si="69"/>
        <v>0.99999999958654429</v>
      </c>
      <c r="Q426" s="29">
        <f t="shared" si="70"/>
        <v>75529.31</v>
      </c>
      <c r="R426" s="72">
        <f t="shared" si="71"/>
        <v>1.0000000348857006</v>
      </c>
    </row>
    <row r="427" spans="1:18" s="3" customFormat="1" ht="31.5" x14ac:dyDescent="0.25">
      <c r="A427" s="100" t="s">
        <v>588</v>
      </c>
      <c r="B427" s="102" t="s">
        <v>961</v>
      </c>
      <c r="C427" s="102"/>
      <c r="D427" s="16" t="s">
        <v>583</v>
      </c>
      <c r="E427" s="16"/>
      <c r="F427" s="30">
        <v>1428843.861757661</v>
      </c>
      <c r="G427" s="29">
        <v>413604.6490256</v>
      </c>
      <c r="H427" s="29">
        <v>931591.07580000011</v>
      </c>
      <c r="I427" s="31">
        <v>83648.136932060806</v>
      </c>
      <c r="J427" s="70"/>
      <c r="K427" s="30">
        <f t="shared" si="64"/>
        <v>1428843.8699999999</v>
      </c>
      <c r="L427" s="71">
        <f t="shared" si="65"/>
        <v>1.0000000057685372</v>
      </c>
      <c r="M427" s="29">
        <f t="shared" si="66"/>
        <v>413604.65</v>
      </c>
      <c r="N427" s="71">
        <f t="shared" si="67"/>
        <v>1.0000000023558731</v>
      </c>
      <c r="O427" s="29">
        <f t="shared" si="68"/>
        <v>931591.08</v>
      </c>
      <c r="P427" s="71">
        <f t="shared" si="69"/>
        <v>1.0000000045084156</v>
      </c>
      <c r="Q427" s="29">
        <f t="shared" si="70"/>
        <v>83648.14</v>
      </c>
      <c r="R427" s="72">
        <f t="shared" si="71"/>
        <v>1.0000000366767188</v>
      </c>
    </row>
    <row r="428" spans="1:18" s="3" customFormat="1" ht="47.25" x14ac:dyDescent="0.25">
      <c r="A428" s="100" t="s">
        <v>589</v>
      </c>
      <c r="B428" s="102" t="s">
        <v>590</v>
      </c>
      <c r="C428" s="102" t="s">
        <v>1358</v>
      </c>
      <c r="D428" s="16" t="s">
        <v>583</v>
      </c>
      <c r="E428" s="16"/>
      <c r="F428" s="30">
        <v>23951.0405852</v>
      </c>
      <c r="G428" s="29">
        <v>11887.545160799998</v>
      </c>
      <c r="H428" s="29">
        <v>10180.339750000003</v>
      </c>
      <c r="I428" s="31">
        <v>1883.1556744000002</v>
      </c>
      <c r="J428" s="70"/>
      <c r="K428" s="30">
        <f t="shared" si="64"/>
        <v>23951.05</v>
      </c>
      <c r="L428" s="71">
        <f t="shared" si="65"/>
        <v>1.0000003930852175</v>
      </c>
      <c r="M428" s="29">
        <f t="shared" si="66"/>
        <v>11887.55</v>
      </c>
      <c r="N428" s="71">
        <f t="shared" si="67"/>
        <v>1.000000407081524</v>
      </c>
      <c r="O428" s="29">
        <f t="shared" si="68"/>
        <v>10180.34</v>
      </c>
      <c r="P428" s="71">
        <f t="shared" si="69"/>
        <v>1.000000024557137</v>
      </c>
      <c r="Q428" s="29">
        <f t="shared" si="70"/>
        <v>1883.16</v>
      </c>
      <c r="R428" s="72">
        <f t="shared" si="71"/>
        <v>1.0000022969954416</v>
      </c>
    </row>
    <row r="429" spans="1:18" s="3" customFormat="1" ht="15.75" x14ac:dyDescent="0.25">
      <c r="A429" s="150" t="s">
        <v>591</v>
      </c>
      <c r="B429" s="150"/>
      <c r="C429" s="150"/>
      <c r="D429" s="150"/>
      <c r="E429" s="23"/>
      <c r="F429" s="30"/>
      <c r="G429" s="29"/>
      <c r="H429" s="29"/>
      <c r="I429" s="31"/>
      <c r="J429" s="70"/>
      <c r="K429" s="30"/>
      <c r="L429" s="71"/>
      <c r="M429" s="29"/>
      <c r="N429" s="71"/>
      <c r="O429" s="29"/>
      <c r="P429" s="71"/>
      <c r="Q429" s="29"/>
      <c r="R429" s="72"/>
    </row>
    <row r="430" spans="1:18" s="3" customFormat="1" ht="31.5" x14ac:dyDescent="0.25">
      <c r="A430" s="100" t="s">
        <v>592</v>
      </c>
      <c r="B430" s="102" t="s">
        <v>593</v>
      </c>
      <c r="C430" s="102"/>
      <c r="D430" s="16" t="s">
        <v>19</v>
      </c>
      <c r="E430" s="16"/>
      <c r="F430" s="30" t="s">
        <v>594</v>
      </c>
      <c r="G430" s="29"/>
      <c r="H430" s="29"/>
      <c r="I430" s="31"/>
      <c r="J430" s="70"/>
      <c r="K430" s="30" t="s">
        <v>594</v>
      </c>
      <c r="L430" s="71"/>
      <c r="M430" s="29"/>
      <c r="N430" s="71"/>
      <c r="O430" s="29"/>
      <c r="P430" s="71"/>
      <c r="Q430" s="29"/>
      <c r="R430" s="72"/>
    </row>
    <row r="431" spans="1:18" s="3" customFormat="1" ht="47.25" x14ac:dyDescent="0.25">
      <c r="A431" s="100" t="s">
        <v>595</v>
      </c>
      <c r="B431" s="102" t="s">
        <v>596</v>
      </c>
      <c r="C431" s="102" t="s">
        <v>597</v>
      </c>
      <c r="D431" s="16"/>
      <c r="E431" s="74" t="s">
        <v>849</v>
      </c>
      <c r="F431" s="30"/>
      <c r="G431" s="29"/>
      <c r="H431" s="29"/>
      <c r="I431" s="31"/>
      <c r="J431" s="70"/>
      <c r="K431" s="30"/>
      <c r="L431" s="71"/>
      <c r="M431" s="29"/>
      <c r="N431" s="71"/>
      <c r="O431" s="29"/>
      <c r="P431" s="71"/>
      <c r="Q431" s="29"/>
      <c r="R431" s="72"/>
    </row>
    <row r="432" spans="1:18" s="3" customFormat="1" ht="15.75" x14ac:dyDescent="0.25">
      <c r="A432" s="100" t="s">
        <v>598</v>
      </c>
      <c r="B432" s="102" t="s">
        <v>599</v>
      </c>
      <c r="C432" s="102"/>
      <c r="D432" s="16" t="s">
        <v>600</v>
      </c>
      <c r="E432" s="74"/>
      <c r="F432" s="30">
        <v>27136.242508031999</v>
      </c>
      <c r="G432" s="29">
        <v>27136.242508031999</v>
      </c>
      <c r="H432" s="29">
        <v>0</v>
      </c>
      <c r="I432" s="31">
        <v>0</v>
      </c>
      <c r="J432" s="70"/>
      <c r="K432" s="30">
        <f t="shared" si="64"/>
        <v>27136.240000000002</v>
      </c>
      <c r="L432" s="71">
        <f t="shared" si="65"/>
        <v>0.99999990757629775</v>
      </c>
      <c r="M432" s="29">
        <f t="shared" si="66"/>
        <v>27136.240000000002</v>
      </c>
      <c r="N432" s="71">
        <f t="shared" si="67"/>
        <v>0.99999990757629775</v>
      </c>
      <c r="O432" s="29">
        <f t="shared" si="68"/>
        <v>0</v>
      </c>
      <c r="P432" s="71" t="e">
        <f t="shared" si="69"/>
        <v>#DIV/0!</v>
      </c>
      <c r="Q432" s="29">
        <f t="shared" si="70"/>
        <v>0</v>
      </c>
      <c r="R432" s="72" t="e">
        <f t="shared" si="71"/>
        <v>#DIV/0!</v>
      </c>
    </row>
    <row r="433" spans="1:18" s="3" customFormat="1" ht="15.75" x14ac:dyDescent="0.25">
      <c r="A433" s="100" t="s">
        <v>601</v>
      </c>
      <c r="B433" s="102" t="s">
        <v>602</v>
      </c>
      <c r="C433" s="102"/>
      <c r="D433" s="16" t="s">
        <v>600</v>
      </c>
      <c r="E433" s="74"/>
      <c r="F433" s="30">
        <v>36181.656677375999</v>
      </c>
      <c r="G433" s="29">
        <v>36181.656677375999</v>
      </c>
      <c r="H433" s="29">
        <v>0</v>
      </c>
      <c r="I433" s="31">
        <v>0</v>
      </c>
      <c r="J433" s="70"/>
      <c r="K433" s="30">
        <f t="shared" si="64"/>
        <v>36181.660000000003</v>
      </c>
      <c r="L433" s="71">
        <f t="shared" si="65"/>
        <v>1.0000000918317267</v>
      </c>
      <c r="M433" s="29">
        <f t="shared" si="66"/>
        <v>36181.660000000003</v>
      </c>
      <c r="N433" s="71">
        <f t="shared" si="67"/>
        <v>1.0000000918317267</v>
      </c>
      <c r="O433" s="29">
        <f t="shared" si="68"/>
        <v>0</v>
      </c>
      <c r="P433" s="71" t="e">
        <f t="shared" si="69"/>
        <v>#DIV/0!</v>
      </c>
      <c r="Q433" s="29">
        <f t="shared" si="70"/>
        <v>0</v>
      </c>
      <c r="R433" s="72" t="e">
        <f t="shared" si="71"/>
        <v>#DIV/0!</v>
      </c>
    </row>
    <row r="434" spans="1:18" s="3" customFormat="1" ht="15.75" x14ac:dyDescent="0.25">
      <c r="A434" s="100" t="s">
        <v>603</v>
      </c>
      <c r="B434" s="102" t="s">
        <v>604</v>
      </c>
      <c r="C434" s="102"/>
      <c r="D434" s="16" t="s">
        <v>600</v>
      </c>
      <c r="E434" s="74"/>
      <c r="F434" s="30">
        <v>72363.313354751997</v>
      </c>
      <c r="G434" s="29">
        <v>72363.313354751997</v>
      </c>
      <c r="H434" s="29">
        <v>0</v>
      </c>
      <c r="I434" s="31">
        <v>0</v>
      </c>
      <c r="J434" s="70"/>
      <c r="K434" s="30">
        <f t="shared" si="64"/>
        <v>72363.31</v>
      </c>
      <c r="L434" s="71">
        <f t="shared" si="65"/>
        <v>0.99999995364015493</v>
      </c>
      <c r="M434" s="29">
        <f t="shared" si="66"/>
        <v>72363.31</v>
      </c>
      <c r="N434" s="71">
        <f t="shared" si="67"/>
        <v>0.99999995364015493</v>
      </c>
      <c r="O434" s="29">
        <f t="shared" si="68"/>
        <v>0</v>
      </c>
      <c r="P434" s="71" t="e">
        <f t="shared" si="69"/>
        <v>#DIV/0!</v>
      </c>
      <c r="Q434" s="29">
        <f t="shared" si="70"/>
        <v>0</v>
      </c>
      <c r="R434" s="72" t="e">
        <f t="shared" si="71"/>
        <v>#DIV/0!</v>
      </c>
    </row>
    <row r="435" spans="1:18" s="3" customFormat="1" ht="31.5" x14ac:dyDescent="0.25">
      <c r="A435" s="100" t="s">
        <v>605</v>
      </c>
      <c r="B435" s="102" t="s">
        <v>606</v>
      </c>
      <c r="C435" s="102" t="s">
        <v>607</v>
      </c>
      <c r="D435" s="16" t="s">
        <v>600</v>
      </c>
      <c r="E435" s="74" t="s">
        <v>850</v>
      </c>
      <c r="F435" s="30">
        <v>13169.946363636353</v>
      </c>
      <c r="G435" s="29">
        <v>13169.946363636353</v>
      </c>
      <c r="H435" s="29">
        <v>0</v>
      </c>
      <c r="I435" s="31">
        <v>0</v>
      </c>
      <c r="J435" s="70"/>
      <c r="K435" s="30">
        <f t="shared" si="64"/>
        <v>13169.95</v>
      </c>
      <c r="L435" s="71">
        <f t="shared" si="65"/>
        <v>1.0000002761107409</v>
      </c>
      <c r="M435" s="29">
        <f t="shared" si="66"/>
        <v>13169.95</v>
      </c>
      <c r="N435" s="71">
        <f t="shared" si="67"/>
        <v>1.0000002761107409</v>
      </c>
      <c r="O435" s="29">
        <f t="shared" si="68"/>
        <v>0</v>
      </c>
      <c r="P435" s="71" t="e">
        <f t="shared" si="69"/>
        <v>#DIV/0!</v>
      </c>
      <c r="Q435" s="29">
        <f t="shared" si="70"/>
        <v>0</v>
      </c>
      <c r="R435" s="72" t="e">
        <f t="shared" si="71"/>
        <v>#DIV/0!</v>
      </c>
    </row>
    <row r="436" spans="1:18" s="3" customFormat="1" ht="15.75" x14ac:dyDescent="0.25">
      <c r="A436" s="173" t="s">
        <v>608</v>
      </c>
      <c r="B436" s="173"/>
      <c r="C436" s="94"/>
      <c r="D436" s="5"/>
      <c r="E436" s="151"/>
      <c r="F436" s="30"/>
      <c r="G436" s="29"/>
      <c r="H436" s="29"/>
      <c r="I436" s="31"/>
      <c r="J436" s="70"/>
      <c r="K436" s="30"/>
      <c r="L436" s="71"/>
      <c r="M436" s="29"/>
      <c r="N436" s="71"/>
      <c r="O436" s="29"/>
      <c r="P436" s="71"/>
      <c r="Q436" s="29"/>
      <c r="R436" s="72"/>
    </row>
    <row r="437" spans="1:18" s="3" customFormat="1" ht="15.75" x14ac:dyDescent="0.25">
      <c r="A437" s="174" t="s">
        <v>609</v>
      </c>
      <c r="B437" s="174"/>
      <c r="C437" s="94"/>
      <c r="D437" s="94"/>
      <c r="E437" s="152"/>
      <c r="F437" s="30"/>
      <c r="G437" s="29"/>
      <c r="H437" s="29"/>
      <c r="I437" s="31"/>
      <c r="J437" s="70"/>
      <c r="K437" s="30"/>
      <c r="L437" s="71"/>
      <c r="M437" s="29"/>
      <c r="N437" s="71"/>
      <c r="O437" s="29"/>
      <c r="P437" s="71"/>
      <c r="Q437" s="29"/>
      <c r="R437" s="72"/>
    </row>
    <row r="438" spans="1:18" s="3" customFormat="1" ht="31.5" x14ac:dyDescent="0.25">
      <c r="A438" s="100" t="s">
        <v>610</v>
      </c>
      <c r="B438" s="102" t="s">
        <v>611</v>
      </c>
      <c r="C438" s="102" t="s">
        <v>1077</v>
      </c>
      <c r="D438" s="16" t="s">
        <v>612</v>
      </c>
      <c r="E438" s="74" t="s">
        <v>851</v>
      </c>
      <c r="F438" s="30">
        <v>591.52262021600006</v>
      </c>
      <c r="G438" s="29">
        <v>0</v>
      </c>
      <c r="H438" s="29">
        <v>0</v>
      </c>
      <c r="I438" s="31">
        <v>591.52262021600006</v>
      </c>
      <c r="J438" s="70"/>
      <c r="K438" s="30">
        <f t="shared" si="64"/>
        <v>591.52</v>
      </c>
      <c r="L438" s="71">
        <f t="shared" si="65"/>
        <v>0.99999557038748721</v>
      </c>
      <c r="M438" s="29">
        <f t="shared" si="66"/>
        <v>0</v>
      </c>
      <c r="N438" s="71" t="e">
        <f t="shared" si="67"/>
        <v>#DIV/0!</v>
      </c>
      <c r="O438" s="29">
        <f t="shared" si="68"/>
        <v>0</v>
      </c>
      <c r="P438" s="71" t="e">
        <f t="shared" si="69"/>
        <v>#DIV/0!</v>
      </c>
      <c r="Q438" s="29">
        <f t="shared" si="70"/>
        <v>591.52</v>
      </c>
      <c r="R438" s="72">
        <f t="shared" si="71"/>
        <v>0.99999557038748721</v>
      </c>
    </row>
    <row r="439" spans="1:18" s="3" customFormat="1" ht="31.5" x14ac:dyDescent="0.25">
      <c r="A439" s="100" t="s">
        <v>613</v>
      </c>
      <c r="B439" s="102" t="s">
        <v>614</v>
      </c>
      <c r="C439" s="102" t="s">
        <v>615</v>
      </c>
      <c r="D439" s="16" t="s">
        <v>616</v>
      </c>
      <c r="E439" s="74" t="s">
        <v>851</v>
      </c>
      <c r="F439" s="30">
        <v>3070.1193006246403</v>
      </c>
      <c r="G439" s="29">
        <v>0</v>
      </c>
      <c r="H439" s="29">
        <v>0</v>
      </c>
      <c r="I439" s="31">
        <v>3070.1193006246403</v>
      </c>
      <c r="J439" s="70"/>
      <c r="K439" s="30">
        <f t="shared" si="64"/>
        <v>3070.12</v>
      </c>
      <c r="L439" s="71">
        <f t="shared" si="65"/>
        <v>1.000000227800711</v>
      </c>
      <c r="M439" s="29">
        <f t="shared" si="66"/>
        <v>0</v>
      </c>
      <c r="N439" s="71" t="e">
        <f t="shared" si="67"/>
        <v>#DIV/0!</v>
      </c>
      <c r="O439" s="29">
        <f t="shared" si="68"/>
        <v>0</v>
      </c>
      <c r="P439" s="71" t="e">
        <f t="shared" si="69"/>
        <v>#DIV/0!</v>
      </c>
      <c r="Q439" s="29">
        <f t="shared" si="70"/>
        <v>3070.12</v>
      </c>
      <c r="R439" s="72">
        <f t="shared" si="71"/>
        <v>1.000000227800711</v>
      </c>
    </row>
    <row r="440" spans="1:18" s="3" customFormat="1" ht="18.75" x14ac:dyDescent="0.25">
      <c r="A440" s="137" t="s">
        <v>617</v>
      </c>
      <c r="B440" s="18"/>
      <c r="C440" s="18"/>
      <c r="D440" s="18"/>
      <c r="E440" s="24"/>
      <c r="F440" s="30"/>
      <c r="G440" s="29"/>
      <c r="H440" s="29"/>
      <c r="I440" s="31"/>
      <c r="J440" s="70"/>
      <c r="K440" s="30"/>
      <c r="L440" s="71"/>
      <c r="M440" s="29"/>
      <c r="N440" s="71"/>
      <c r="O440" s="29"/>
      <c r="P440" s="71"/>
      <c r="Q440" s="29"/>
      <c r="R440" s="72"/>
    </row>
    <row r="441" spans="1:18" s="3" customFormat="1" ht="31.5" x14ac:dyDescent="0.25">
      <c r="A441" s="100" t="s">
        <v>618</v>
      </c>
      <c r="B441" s="102" t="s">
        <v>619</v>
      </c>
      <c r="C441" s="102" t="s">
        <v>970</v>
      </c>
      <c r="D441" s="16" t="s">
        <v>620</v>
      </c>
      <c r="E441" s="74" t="s">
        <v>851</v>
      </c>
      <c r="F441" s="30">
        <v>456.19206666666662</v>
      </c>
      <c r="G441" s="29">
        <v>131.19659999999999</v>
      </c>
      <c r="H441" s="29">
        <v>324.99546666666663</v>
      </c>
      <c r="I441" s="31">
        <v>0</v>
      </c>
      <c r="J441" s="70"/>
      <c r="K441" s="30">
        <f t="shared" si="64"/>
        <v>456.2</v>
      </c>
      <c r="L441" s="71">
        <f t="shared" si="65"/>
        <v>1.0000173903360297</v>
      </c>
      <c r="M441" s="29">
        <f t="shared" si="66"/>
        <v>131.19999999999999</v>
      </c>
      <c r="N441" s="71">
        <f t="shared" si="67"/>
        <v>1.000025915305732</v>
      </c>
      <c r="O441" s="29">
        <f t="shared" si="68"/>
        <v>325</v>
      </c>
      <c r="P441" s="71">
        <f t="shared" si="69"/>
        <v>1.0000139489125184</v>
      </c>
      <c r="Q441" s="29">
        <f t="shared" si="70"/>
        <v>0</v>
      </c>
      <c r="R441" s="72" t="e">
        <f t="shared" si="71"/>
        <v>#DIV/0!</v>
      </c>
    </row>
    <row r="442" spans="1:18" s="3" customFormat="1" ht="31.5" x14ac:dyDescent="0.25">
      <c r="A442" s="100" t="s">
        <v>621</v>
      </c>
      <c r="B442" s="102" t="s">
        <v>622</v>
      </c>
      <c r="C442" s="102" t="s">
        <v>971</v>
      </c>
      <c r="D442" s="16" t="s">
        <v>620</v>
      </c>
      <c r="E442" s="74" t="s">
        <v>851</v>
      </c>
      <c r="F442" s="30">
        <v>506.65625</v>
      </c>
      <c r="G442" s="29">
        <v>145.78319999999999</v>
      </c>
      <c r="H442" s="29">
        <v>360.87304999999998</v>
      </c>
      <c r="I442" s="31">
        <v>0</v>
      </c>
      <c r="J442" s="70"/>
      <c r="K442" s="30">
        <f t="shared" si="64"/>
        <v>506.65</v>
      </c>
      <c r="L442" s="71">
        <f t="shared" si="65"/>
        <v>0.99998766422007024</v>
      </c>
      <c r="M442" s="29">
        <f t="shared" si="66"/>
        <v>145.78</v>
      </c>
      <c r="N442" s="71">
        <f t="shared" si="67"/>
        <v>0.99997804959693581</v>
      </c>
      <c r="O442" s="29">
        <f t="shared" si="68"/>
        <v>360.87</v>
      </c>
      <c r="P442" s="71">
        <f t="shared" si="69"/>
        <v>0.9999915482743863</v>
      </c>
      <c r="Q442" s="29">
        <f t="shared" si="70"/>
        <v>0</v>
      </c>
      <c r="R442" s="72" t="e">
        <f t="shared" si="71"/>
        <v>#DIV/0!</v>
      </c>
    </row>
    <row r="443" spans="1:18" s="3" customFormat="1" ht="31.5" x14ac:dyDescent="0.25">
      <c r="A443" s="100" t="s">
        <v>623</v>
      </c>
      <c r="B443" s="102" t="s">
        <v>624</v>
      </c>
      <c r="C443" s="102" t="s">
        <v>971</v>
      </c>
      <c r="D443" s="16" t="s">
        <v>620</v>
      </c>
      <c r="E443" s="74" t="s">
        <v>851</v>
      </c>
      <c r="F443" s="30">
        <v>1914.0499866666667</v>
      </c>
      <c r="G443" s="29">
        <v>160.36152000000001</v>
      </c>
      <c r="H443" s="29">
        <v>1753.6884666666667</v>
      </c>
      <c r="I443" s="31">
        <v>0</v>
      </c>
      <c r="J443" s="70"/>
      <c r="K443" s="30">
        <f t="shared" si="64"/>
        <v>1914.0500000000002</v>
      </c>
      <c r="L443" s="71">
        <f t="shared" si="65"/>
        <v>1.000000006966032</v>
      </c>
      <c r="M443" s="29">
        <f t="shared" si="66"/>
        <v>160.36000000000001</v>
      </c>
      <c r="N443" s="71">
        <f t="shared" si="67"/>
        <v>0.99999052141685862</v>
      </c>
      <c r="O443" s="29">
        <f t="shared" si="68"/>
        <v>1753.69</v>
      </c>
      <c r="P443" s="71">
        <f t="shared" si="69"/>
        <v>1.0000008743476179</v>
      </c>
      <c r="Q443" s="29">
        <f t="shared" si="70"/>
        <v>0</v>
      </c>
      <c r="R443" s="72" t="e">
        <f t="shared" si="71"/>
        <v>#DIV/0!</v>
      </c>
    </row>
    <row r="444" spans="1:18" s="3" customFormat="1" ht="31.5" x14ac:dyDescent="0.25">
      <c r="A444" s="100" t="s">
        <v>625</v>
      </c>
      <c r="B444" s="102" t="s">
        <v>626</v>
      </c>
      <c r="C444" s="102" t="s">
        <v>1078</v>
      </c>
      <c r="D444" s="16" t="s">
        <v>620</v>
      </c>
      <c r="E444" s="74" t="s">
        <v>851</v>
      </c>
      <c r="F444" s="30">
        <v>46.672043440000003</v>
      </c>
      <c r="G444" s="29">
        <v>46.672043440000003</v>
      </c>
      <c r="H444" s="29">
        <v>0</v>
      </c>
      <c r="I444" s="31">
        <v>0</v>
      </c>
      <c r="J444" s="70"/>
      <c r="K444" s="30">
        <f t="shared" si="64"/>
        <v>46.67</v>
      </c>
      <c r="L444" s="71">
        <f t="shared" si="65"/>
        <v>0.99995621704452198</v>
      </c>
      <c r="M444" s="29">
        <f t="shared" si="66"/>
        <v>46.67</v>
      </c>
      <c r="N444" s="71">
        <f t="shared" si="67"/>
        <v>0.99995621704452198</v>
      </c>
      <c r="O444" s="29">
        <f t="shared" si="68"/>
        <v>0</v>
      </c>
      <c r="P444" s="71" t="e">
        <f t="shared" si="69"/>
        <v>#DIV/0!</v>
      </c>
      <c r="Q444" s="29">
        <f t="shared" si="70"/>
        <v>0</v>
      </c>
      <c r="R444" s="72" t="e">
        <f t="shared" si="71"/>
        <v>#DIV/0!</v>
      </c>
    </row>
    <row r="445" spans="1:18" s="3" customFormat="1" ht="31.5" x14ac:dyDescent="0.25">
      <c r="A445" s="100" t="s">
        <v>627</v>
      </c>
      <c r="B445" s="102" t="s">
        <v>628</v>
      </c>
      <c r="C445" s="102" t="s">
        <v>1079</v>
      </c>
      <c r="D445" s="16" t="s">
        <v>620</v>
      </c>
      <c r="E445" s="74" t="s">
        <v>851</v>
      </c>
      <c r="F445" s="30">
        <v>891.65077853471996</v>
      </c>
      <c r="G445" s="29">
        <v>146.95047853471999</v>
      </c>
      <c r="H445" s="29">
        <v>744.70029999999997</v>
      </c>
      <c r="I445" s="31">
        <v>0</v>
      </c>
      <c r="J445" s="70"/>
      <c r="K445" s="30">
        <f t="shared" si="64"/>
        <v>891.65000000000009</v>
      </c>
      <c r="L445" s="71">
        <f t="shared" si="65"/>
        <v>0.9999991268613917</v>
      </c>
      <c r="M445" s="29">
        <f t="shared" si="66"/>
        <v>146.94999999999999</v>
      </c>
      <c r="N445" s="71">
        <f t="shared" si="67"/>
        <v>0.99999674356473844</v>
      </c>
      <c r="O445" s="29">
        <f t="shared" si="68"/>
        <v>744.7</v>
      </c>
      <c r="P445" s="71">
        <f t="shared" si="69"/>
        <v>0.99999959715337849</v>
      </c>
      <c r="Q445" s="29">
        <f t="shared" si="70"/>
        <v>0</v>
      </c>
      <c r="R445" s="72" t="e">
        <f t="shared" si="71"/>
        <v>#DIV/0!</v>
      </c>
    </row>
    <row r="446" spans="1:18" s="3" customFormat="1" ht="31.5" x14ac:dyDescent="0.25">
      <c r="A446" s="100" t="s">
        <v>629</v>
      </c>
      <c r="B446" s="102" t="s">
        <v>630</v>
      </c>
      <c r="C446" s="102" t="s">
        <v>1080</v>
      </c>
      <c r="D446" s="16" t="s">
        <v>620</v>
      </c>
      <c r="E446" s="74" t="s">
        <v>851</v>
      </c>
      <c r="F446" s="30">
        <v>159.70958127338668</v>
      </c>
      <c r="G446" s="29">
        <v>70.67466460672</v>
      </c>
      <c r="H446" s="29">
        <v>89.034916666666675</v>
      </c>
      <c r="I446" s="31">
        <v>0</v>
      </c>
      <c r="J446" s="70"/>
      <c r="K446" s="30">
        <f t="shared" si="64"/>
        <v>159.69999999999999</v>
      </c>
      <c r="L446" s="71">
        <f t="shared" si="65"/>
        <v>0.99994000814910233</v>
      </c>
      <c r="M446" s="29">
        <f t="shared" si="66"/>
        <v>70.67</v>
      </c>
      <c r="N446" s="71">
        <f t="shared" si="67"/>
        <v>0.99993399888424017</v>
      </c>
      <c r="O446" s="29">
        <f t="shared" si="68"/>
        <v>89.03</v>
      </c>
      <c r="P446" s="71">
        <f t="shared" si="69"/>
        <v>0.99994477821903194</v>
      </c>
      <c r="Q446" s="29">
        <f t="shared" si="70"/>
        <v>0</v>
      </c>
      <c r="R446" s="72" t="e">
        <f t="shared" si="71"/>
        <v>#DIV/0!</v>
      </c>
    </row>
    <row r="447" spans="1:18" s="3" customFormat="1" ht="15.75" x14ac:dyDescent="0.25">
      <c r="A447" s="100" t="s">
        <v>631</v>
      </c>
      <c r="B447" s="102" t="s">
        <v>632</v>
      </c>
      <c r="C447" s="102" t="s">
        <v>1081</v>
      </c>
      <c r="D447" s="16" t="s">
        <v>620</v>
      </c>
      <c r="E447" s="74" t="s">
        <v>851</v>
      </c>
      <c r="F447" s="30">
        <v>63.454654919999996</v>
      </c>
      <c r="G447" s="29">
        <v>63.454654919999996</v>
      </c>
      <c r="H447" s="29">
        <v>0</v>
      </c>
      <c r="I447" s="31">
        <v>0</v>
      </c>
      <c r="J447" s="70"/>
      <c r="K447" s="30">
        <f t="shared" si="64"/>
        <v>63.45</v>
      </c>
      <c r="L447" s="71">
        <f t="shared" si="65"/>
        <v>0.99992664178844148</v>
      </c>
      <c r="M447" s="29">
        <f t="shared" si="66"/>
        <v>63.45</v>
      </c>
      <c r="N447" s="71">
        <f t="shared" si="67"/>
        <v>0.99992664178844148</v>
      </c>
      <c r="O447" s="29">
        <f t="shared" si="68"/>
        <v>0</v>
      </c>
      <c r="P447" s="71" t="e">
        <f t="shared" si="69"/>
        <v>#DIV/0!</v>
      </c>
      <c r="Q447" s="29">
        <f t="shared" si="70"/>
        <v>0</v>
      </c>
      <c r="R447" s="72" t="e">
        <f t="shared" si="71"/>
        <v>#DIV/0!</v>
      </c>
    </row>
    <row r="448" spans="1:18" s="3" customFormat="1" ht="47.25" x14ac:dyDescent="0.25">
      <c r="A448" s="100" t="s">
        <v>633</v>
      </c>
      <c r="B448" s="102" t="s">
        <v>634</v>
      </c>
      <c r="C448" s="102" t="s">
        <v>1082</v>
      </c>
      <c r="D448" s="16" t="s">
        <v>620</v>
      </c>
      <c r="E448" s="74" t="s">
        <v>852</v>
      </c>
      <c r="F448" s="30">
        <v>2108.8269154533868</v>
      </c>
      <c r="G448" s="29">
        <v>306.90199878671996</v>
      </c>
      <c r="H448" s="29">
        <v>1801.9249166666668</v>
      </c>
      <c r="I448" s="31">
        <v>0</v>
      </c>
      <c r="J448" s="70"/>
      <c r="K448" s="30">
        <f t="shared" si="64"/>
        <v>2108.8200000000002</v>
      </c>
      <c r="L448" s="71">
        <f t="shared" si="65"/>
        <v>0.99999672071077239</v>
      </c>
      <c r="M448" s="29">
        <f t="shared" si="66"/>
        <v>306.89999999999998</v>
      </c>
      <c r="N448" s="71">
        <f t="shared" si="67"/>
        <v>0.99999348721504622</v>
      </c>
      <c r="O448" s="29">
        <f t="shared" si="68"/>
        <v>1801.92</v>
      </c>
      <c r="P448" s="71">
        <f t="shared" si="69"/>
        <v>0.99999727143643924</v>
      </c>
      <c r="Q448" s="29">
        <f t="shared" si="70"/>
        <v>0</v>
      </c>
      <c r="R448" s="72" t="e">
        <f t="shared" si="71"/>
        <v>#DIV/0!</v>
      </c>
    </row>
    <row r="449" spans="1:18" s="3" customFormat="1" ht="47.25" x14ac:dyDescent="0.25">
      <c r="A449" s="100" t="s">
        <v>635</v>
      </c>
      <c r="B449" s="102" t="s">
        <v>636</v>
      </c>
      <c r="C449" s="102" t="s">
        <v>362</v>
      </c>
      <c r="D449" s="16" t="s">
        <v>620</v>
      </c>
      <c r="E449" s="74" t="s">
        <v>852</v>
      </c>
      <c r="F449" s="30">
        <v>2963.5766196712539</v>
      </c>
      <c r="G449" s="29">
        <v>374.41178633792003</v>
      </c>
      <c r="H449" s="29">
        <v>2589.1648333333337</v>
      </c>
      <c r="I449" s="31">
        <v>0</v>
      </c>
      <c r="J449" s="70"/>
      <c r="K449" s="30">
        <f t="shared" si="64"/>
        <v>2963.5699999999997</v>
      </c>
      <c r="L449" s="71">
        <f t="shared" si="65"/>
        <v>0.99999776632356652</v>
      </c>
      <c r="M449" s="29">
        <f t="shared" si="66"/>
        <v>374.41</v>
      </c>
      <c r="N449" s="71">
        <f t="shared" si="67"/>
        <v>0.99999522894848614</v>
      </c>
      <c r="O449" s="29">
        <f t="shared" si="68"/>
        <v>2589.16</v>
      </c>
      <c r="P449" s="71">
        <f t="shared" si="69"/>
        <v>0.99999813324618358</v>
      </c>
      <c r="Q449" s="29">
        <f t="shared" si="70"/>
        <v>0</v>
      </c>
      <c r="R449" s="72" t="e">
        <f t="shared" si="71"/>
        <v>#DIV/0!</v>
      </c>
    </row>
    <row r="450" spans="1:18" s="3" customFormat="1" ht="18.75" x14ac:dyDescent="0.25">
      <c r="A450" s="137" t="s">
        <v>637</v>
      </c>
      <c r="B450" s="138"/>
      <c r="C450" s="138"/>
      <c r="D450" s="22"/>
      <c r="E450" s="146"/>
      <c r="F450" s="30"/>
      <c r="G450" s="29"/>
      <c r="H450" s="29"/>
      <c r="I450" s="31"/>
      <c r="J450" s="70"/>
      <c r="K450" s="30"/>
      <c r="L450" s="71"/>
      <c r="M450" s="29"/>
      <c r="N450" s="71"/>
      <c r="O450" s="29"/>
      <c r="P450" s="71"/>
      <c r="Q450" s="29"/>
      <c r="R450" s="72"/>
    </row>
    <row r="451" spans="1:18" s="3" customFormat="1" ht="31.5" x14ac:dyDescent="0.25">
      <c r="A451" s="114" t="s">
        <v>638</v>
      </c>
      <c r="B451" s="153" t="s">
        <v>639</v>
      </c>
      <c r="C451" s="153" t="s">
        <v>1246</v>
      </c>
      <c r="D451" s="16" t="s">
        <v>620</v>
      </c>
      <c r="E451" s="74" t="s">
        <v>851</v>
      </c>
      <c r="F451" s="30">
        <v>106.9341596919877</v>
      </c>
      <c r="G451" s="29">
        <v>79.918837876800012</v>
      </c>
      <c r="H451" s="29">
        <v>27.015321815187693</v>
      </c>
      <c r="I451" s="31">
        <v>0</v>
      </c>
      <c r="J451" s="70"/>
      <c r="K451" s="30">
        <f t="shared" si="64"/>
        <v>106.94</v>
      </c>
      <c r="L451" s="71">
        <f t="shared" si="65"/>
        <v>1.0000546159246879</v>
      </c>
      <c r="M451" s="29">
        <f t="shared" si="66"/>
        <v>79.92</v>
      </c>
      <c r="N451" s="71">
        <f t="shared" si="67"/>
        <v>1.000014541292527</v>
      </c>
      <c r="O451" s="29">
        <f t="shared" si="68"/>
        <v>27.02</v>
      </c>
      <c r="P451" s="71">
        <f t="shared" si="69"/>
        <v>1.0001731678358048</v>
      </c>
      <c r="Q451" s="29">
        <f t="shared" si="70"/>
        <v>0</v>
      </c>
      <c r="R451" s="72" t="e">
        <f t="shared" si="71"/>
        <v>#DIV/0!</v>
      </c>
    </row>
    <row r="452" spans="1:18" s="3" customFormat="1" ht="15.75" x14ac:dyDescent="0.25">
      <c r="A452" s="114" t="s">
        <v>640</v>
      </c>
      <c r="B452" s="153" t="s">
        <v>641</v>
      </c>
      <c r="C452" s="153" t="s">
        <v>1083</v>
      </c>
      <c r="D452" s="16" t="s">
        <v>620</v>
      </c>
      <c r="E452" s="74" t="s">
        <v>851</v>
      </c>
      <c r="F452" s="30">
        <v>38.493871799999994</v>
      </c>
      <c r="G452" s="29">
        <v>38.493871799999994</v>
      </c>
      <c r="H452" s="29">
        <v>0</v>
      </c>
      <c r="I452" s="31">
        <v>0</v>
      </c>
      <c r="J452" s="70"/>
      <c r="K452" s="30">
        <f t="shared" si="64"/>
        <v>38.49</v>
      </c>
      <c r="L452" s="71">
        <f t="shared" si="65"/>
        <v>0.99989941775615332</v>
      </c>
      <c r="M452" s="29">
        <f t="shared" si="66"/>
        <v>38.49</v>
      </c>
      <c r="N452" s="71">
        <f t="shared" si="67"/>
        <v>0.99989941775615332</v>
      </c>
      <c r="O452" s="29">
        <f t="shared" si="68"/>
        <v>0</v>
      </c>
      <c r="P452" s="71" t="e">
        <f t="shared" si="69"/>
        <v>#DIV/0!</v>
      </c>
      <c r="Q452" s="29">
        <f t="shared" si="70"/>
        <v>0</v>
      </c>
      <c r="R452" s="72" t="e">
        <f t="shared" si="71"/>
        <v>#DIV/0!</v>
      </c>
    </row>
    <row r="453" spans="1:18" s="3" customFormat="1" ht="47.25" x14ac:dyDescent="0.25">
      <c r="A453" s="114" t="s">
        <v>642</v>
      </c>
      <c r="B453" s="153" t="s">
        <v>643</v>
      </c>
      <c r="C453" s="153" t="s">
        <v>644</v>
      </c>
      <c r="D453" s="16" t="s">
        <v>620</v>
      </c>
      <c r="E453" s="74" t="s">
        <v>851</v>
      </c>
      <c r="F453" s="30">
        <v>272.73958486568961</v>
      </c>
      <c r="G453" s="29">
        <v>164.12907236568958</v>
      </c>
      <c r="H453" s="29">
        <v>108.61051250000001</v>
      </c>
      <c r="I453" s="31">
        <v>0</v>
      </c>
      <c r="J453" s="70"/>
      <c r="K453" s="30">
        <f t="shared" si="64"/>
        <v>272.74</v>
      </c>
      <c r="L453" s="71">
        <f t="shared" si="65"/>
        <v>1.0000015220904241</v>
      </c>
      <c r="M453" s="29">
        <f t="shared" si="66"/>
        <v>164.13</v>
      </c>
      <c r="N453" s="71">
        <f t="shared" si="67"/>
        <v>1.0000056518586076</v>
      </c>
      <c r="O453" s="29">
        <f t="shared" si="68"/>
        <v>108.61</v>
      </c>
      <c r="P453" s="71">
        <f t="shared" si="69"/>
        <v>0.99999528130391602</v>
      </c>
      <c r="Q453" s="29">
        <f t="shared" si="70"/>
        <v>0</v>
      </c>
      <c r="R453" s="72" t="e">
        <f t="shared" si="71"/>
        <v>#DIV/0!</v>
      </c>
    </row>
    <row r="454" spans="1:18" s="3" customFormat="1" ht="47.25" x14ac:dyDescent="0.25">
      <c r="A454" s="114" t="s">
        <v>645</v>
      </c>
      <c r="B454" s="153" t="s">
        <v>646</v>
      </c>
      <c r="C454" s="153" t="s">
        <v>647</v>
      </c>
      <c r="D454" s="16" t="s">
        <v>620</v>
      </c>
      <c r="E454" s="74" t="s">
        <v>851</v>
      </c>
      <c r="F454" s="30">
        <v>421.61435244296001</v>
      </c>
      <c r="G454" s="29">
        <v>176.52497119295998</v>
      </c>
      <c r="H454" s="29">
        <v>245.08938125000003</v>
      </c>
      <c r="I454" s="31">
        <v>0</v>
      </c>
      <c r="J454" s="70"/>
      <c r="K454" s="30">
        <f t="shared" si="64"/>
        <v>421.61</v>
      </c>
      <c r="L454" s="71">
        <f t="shared" si="65"/>
        <v>0.99998967672012407</v>
      </c>
      <c r="M454" s="29">
        <f t="shared" si="66"/>
        <v>176.52</v>
      </c>
      <c r="N454" s="71">
        <f t="shared" si="67"/>
        <v>0.999971838585066</v>
      </c>
      <c r="O454" s="29">
        <f t="shared" si="68"/>
        <v>245.09</v>
      </c>
      <c r="P454" s="71">
        <f t="shared" si="69"/>
        <v>1.0000025245891797</v>
      </c>
      <c r="Q454" s="29">
        <f t="shared" si="70"/>
        <v>0</v>
      </c>
      <c r="R454" s="72" t="e">
        <f t="shared" si="71"/>
        <v>#DIV/0!</v>
      </c>
    </row>
    <row r="455" spans="1:18" s="3" customFormat="1" ht="47.25" x14ac:dyDescent="0.25">
      <c r="A455" s="114" t="s">
        <v>648</v>
      </c>
      <c r="B455" s="91" t="s">
        <v>649</v>
      </c>
      <c r="C455" s="153" t="s">
        <v>644</v>
      </c>
      <c r="D455" s="16" t="s">
        <v>620</v>
      </c>
      <c r="E455" s="74" t="s">
        <v>851</v>
      </c>
      <c r="F455" s="30">
        <v>816.37987744295992</v>
      </c>
      <c r="G455" s="29">
        <v>176.52497119295998</v>
      </c>
      <c r="H455" s="29">
        <v>639.85490625</v>
      </c>
      <c r="I455" s="31">
        <v>0</v>
      </c>
      <c r="J455" s="70"/>
      <c r="K455" s="30">
        <f t="shared" si="64"/>
        <v>816.37</v>
      </c>
      <c r="L455" s="71">
        <f t="shared" si="65"/>
        <v>0.99998790092304712</v>
      </c>
      <c r="M455" s="29">
        <f t="shared" si="66"/>
        <v>176.52</v>
      </c>
      <c r="N455" s="71">
        <f t="shared" si="67"/>
        <v>0.999971838585066</v>
      </c>
      <c r="O455" s="29">
        <f t="shared" si="68"/>
        <v>639.85</v>
      </c>
      <c r="P455" s="71">
        <f t="shared" si="69"/>
        <v>0.99999233224602635</v>
      </c>
      <c r="Q455" s="29">
        <f t="shared" si="70"/>
        <v>0</v>
      </c>
      <c r="R455" s="72" t="e">
        <f t="shared" si="71"/>
        <v>#DIV/0!</v>
      </c>
    </row>
    <row r="456" spans="1:18" s="3" customFormat="1" ht="47.25" x14ac:dyDescent="0.25">
      <c r="A456" s="114" t="s">
        <v>650</v>
      </c>
      <c r="B456" s="91" t="s">
        <v>651</v>
      </c>
      <c r="C456" s="153" t="s">
        <v>644</v>
      </c>
      <c r="D456" s="16" t="s">
        <v>620</v>
      </c>
      <c r="E456" s="74" t="s">
        <v>851</v>
      </c>
      <c r="F456" s="30">
        <v>1181.6726790376001</v>
      </c>
      <c r="G456" s="29">
        <v>256.33664153759997</v>
      </c>
      <c r="H456" s="29">
        <v>925.33603750000009</v>
      </c>
      <c r="I456" s="31">
        <v>0</v>
      </c>
      <c r="J456" s="70"/>
      <c r="K456" s="30">
        <f t="shared" si="64"/>
        <v>1181.68</v>
      </c>
      <c r="L456" s="71">
        <f t="shared" si="65"/>
        <v>1.0000061954232589</v>
      </c>
      <c r="M456" s="29">
        <f t="shared" si="66"/>
        <v>256.33999999999997</v>
      </c>
      <c r="N456" s="71">
        <f t="shared" si="67"/>
        <v>1.0000131017648506</v>
      </c>
      <c r="O456" s="29">
        <f t="shared" si="68"/>
        <v>925.34</v>
      </c>
      <c r="P456" s="71">
        <f t="shared" si="69"/>
        <v>1.0000042822281197</v>
      </c>
      <c r="Q456" s="29">
        <f t="shared" si="70"/>
        <v>0</v>
      </c>
      <c r="R456" s="72" t="e">
        <f t="shared" si="71"/>
        <v>#DIV/0!</v>
      </c>
    </row>
    <row r="457" spans="1:18" s="3" customFormat="1" ht="47.25" x14ac:dyDescent="0.25">
      <c r="A457" s="114" t="s">
        <v>652</v>
      </c>
      <c r="B457" s="91" t="s">
        <v>653</v>
      </c>
      <c r="C457" s="153" t="s">
        <v>644</v>
      </c>
      <c r="D457" s="16" t="s">
        <v>620</v>
      </c>
      <c r="E457" s="74" t="s">
        <v>851</v>
      </c>
      <c r="F457" s="30">
        <v>2582.24040332904</v>
      </c>
      <c r="G457" s="29">
        <v>311.76673457903996</v>
      </c>
      <c r="H457" s="29">
        <v>2270.4736687499999</v>
      </c>
      <c r="I457" s="31">
        <v>0</v>
      </c>
      <c r="J457" s="70"/>
      <c r="K457" s="30">
        <f t="shared" si="64"/>
        <v>2582.2399999999998</v>
      </c>
      <c r="L457" s="71">
        <f t="shared" si="65"/>
        <v>0.99999984380654894</v>
      </c>
      <c r="M457" s="29">
        <f t="shared" si="66"/>
        <v>311.77</v>
      </c>
      <c r="N457" s="71">
        <f t="shared" si="67"/>
        <v>1.0000104739236033</v>
      </c>
      <c r="O457" s="29">
        <f t="shared" si="68"/>
        <v>2270.4699999999998</v>
      </c>
      <c r="P457" s="71">
        <f t="shared" si="69"/>
        <v>0.99999838414774389</v>
      </c>
      <c r="Q457" s="29">
        <f t="shared" si="70"/>
        <v>0</v>
      </c>
      <c r="R457" s="72" t="e">
        <f t="shared" si="71"/>
        <v>#DIV/0!</v>
      </c>
    </row>
    <row r="458" spans="1:18" s="3" customFormat="1" ht="47.25" x14ac:dyDescent="0.25">
      <c r="A458" s="114" t="s">
        <v>654</v>
      </c>
      <c r="B458" s="91" t="s">
        <v>655</v>
      </c>
      <c r="C458" s="153" t="s">
        <v>644</v>
      </c>
      <c r="D458" s="16" t="s">
        <v>620</v>
      </c>
      <c r="E458" s="74" t="s">
        <v>851</v>
      </c>
      <c r="F458" s="30">
        <v>4404.0668777679202</v>
      </c>
      <c r="G458" s="29">
        <v>381.95240901791999</v>
      </c>
      <c r="H458" s="29">
        <v>4022.1144687500005</v>
      </c>
      <c r="I458" s="31">
        <v>0</v>
      </c>
      <c r="J458" s="70"/>
      <c r="K458" s="30">
        <f t="shared" si="64"/>
        <v>4404.0600000000004</v>
      </c>
      <c r="L458" s="71">
        <f t="shared" si="65"/>
        <v>0.99999843831437829</v>
      </c>
      <c r="M458" s="29">
        <f t="shared" si="66"/>
        <v>381.95</v>
      </c>
      <c r="N458" s="71">
        <f t="shared" si="67"/>
        <v>0.9999936928846026</v>
      </c>
      <c r="O458" s="29">
        <f t="shared" si="68"/>
        <v>4022.11</v>
      </c>
      <c r="P458" s="71">
        <f t="shared" si="69"/>
        <v>0.99999888895504219</v>
      </c>
      <c r="Q458" s="29">
        <f t="shared" si="70"/>
        <v>0</v>
      </c>
      <c r="R458" s="72" t="e">
        <f t="shared" si="71"/>
        <v>#DIV/0!</v>
      </c>
    </row>
    <row r="459" spans="1:18" s="3" customFormat="1" ht="47.25" x14ac:dyDescent="0.25">
      <c r="A459" s="114" t="s">
        <v>656</v>
      </c>
      <c r="B459" s="91" t="s">
        <v>657</v>
      </c>
      <c r="C459" s="153" t="s">
        <v>644</v>
      </c>
      <c r="D459" s="16" t="s">
        <v>620</v>
      </c>
      <c r="E459" s="74" t="s">
        <v>851</v>
      </c>
      <c r="F459" s="30">
        <v>6080.1851276644011</v>
      </c>
      <c r="G459" s="29">
        <v>398.89837141439995</v>
      </c>
      <c r="H459" s="29">
        <v>5681.2867562500014</v>
      </c>
      <c r="I459" s="31">
        <v>0</v>
      </c>
      <c r="J459" s="70"/>
      <c r="K459" s="30">
        <f t="shared" si="64"/>
        <v>6080.19</v>
      </c>
      <c r="L459" s="71">
        <f t="shared" si="65"/>
        <v>1.0000008013465866</v>
      </c>
      <c r="M459" s="29">
        <f t="shared" si="66"/>
        <v>398.9</v>
      </c>
      <c r="N459" s="71">
        <f t="shared" si="67"/>
        <v>1.0000040827080698</v>
      </c>
      <c r="O459" s="29">
        <f t="shared" si="68"/>
        <v>5681.29</v>
      </c>
      <c r="P459" s="71">
        <f t="shared" si="69"/>
        <v>1.0000005709534014</v>
      </c>
      <c r="Q459" s="29">
        <f t="shared" si="70"/>
        <v>0</v>
      </c>
      <c r="R459" s="72" t="e">
        <f t="shared" si="71"/>
        <v>#DIV/0!</v>
      </c>
    </row>
    <row r="460" spans="1:18" s="3" customFormat="1" ht="15.75" x14ac:dyDescent="0.25">
      <c r="A460" s="114" t="s">
        <v>658</v>
      </c>
      <c r="B460" s="153" t="s">
        <v>659</v>
      </c>
      <c r="C460" s="153" t="s">
        <v>1084</v>
      </c>
      <c r="D460" s="16" t="s">
        <v>620</v>
      </c>
      <c r="E460" s="74" t="s">
        <v>851</v>
      </c>
      <c r="F460" s="30">
        <v>38.493871799999994</v>
      </c>
      <c r="G460" s="29">
        <v>38.493871799999994</v>
      </c>
      <c r="H460" s="29">
        <v>0</v>
      </c>
      <c r="I460" s="31">
        <v>0</v>
      </c>
      <c r="J460" s="70"/>
      <c r="K460" s="30">
        <f t="shared" si="64"/>
        <v>38.49</v>
      </c>
      <c r="L460" s="71">
        <f t="shared" si="65"/>
        <v>0.99989941775615332</v>
      </c>
      <c r="M460" s="29">
        <f t="shared" si="66"/>
        <v>38.49</v>
      </c>
      <c r="N460" s="71">
        <f t="shared" si="67"/>
        <v>0.99989941775615332</v>
      </c>
      <c r="O460" s="29">
        <f t="shared" si="68"/>
        <v>0</v>
      </c>
      <c r="P460" s="71" t="e">
        <f t="shared" si="69"/>
        <v>#DIV/0!</v>
      </c>
      <c r="Q460" s="29">
        <f t="shared" si="70"/>
        <v>0</v>
      </c>
      <c r="R460" s="72" t="e">
        <f t="shared" si="71"/>
        <v>#DIV/0!</v>
      </c>
    </row>
    <row r="461" spans="1:18" s="3" customFormat="1" ht="15.75" x14ac:dyDescent="0.25">
      <c r="A461" s="114" t="s">
        <v>660</v>
      </c>
      <c r="B461" s="153" t="s">
        <v>661</v>
      </c>
      <c r="C461" s="153" t="s">
        <v>662</v>
      </c>
      <c r="D461" s="16" t="s">
        <v>663</v>
      </c>
      <c r="E461" s="74" t="s">
        <v>851</v>
      </c>
      <c r="F461" s="30">
        <v>190.14065390159999</v>
      </c>
      <c r="G461" s="29">
        <v>113.73065390159999</v>
      </c>
      <c r="H461" s="29">
        <v>76.41</v>
      </c>
      <c r="I461" s="31">
        <v>0</v>
      </c>
      <c r="J461" s="70"/>
      <c r="K461" s="30">
        <f t="shared" si="64"/>
        <v>190.14</v>
      </c>
      <c r="L461" s="71">
        <f t="shared" si="65"/>
        <v>0.99999656095849787</v>
      </c>
      <c r="M461" s="29">
        <f t="shared" si="66"/>
        <v>113.73</v>
      </c>
      <c r="N461" s="71">
        <f t="shared" si="67"/>
        <v>0.99999425043664525</v>
      </c>
      <c r="O461" s="29">
        <f t="shared" si="68"/>
        <v>76.41</v>
      </c>
      <c r="P461" s="71">
        <f t="shared" si="69"/>
        <v>1</v>
      </c>
      <c r="Q461" s="29">
        <f t="shared" si="70"/>
        <v>0</v>
      </c>
      <c r="R461" s="72" t="e">
        <f t="shared" si="71"/>
        <v>#DIV/0!</v>
      </c>
    </row>
    <row r="462" spans="1:18" s="3" customFormat="1" ht="31.5" x14ac:dyDescent="0.25">
      <c r="A462" s="114" t="s">
        <v>664</v>
      </c>
      <c r="B462" s="153" t="s">
        <v>665</v>
      </c>
      <c r="C462" s="153" t="s">
        <v>666</v>
      </c>
      <c r="D462" s="16" t="s">
        <v>667</v>
      </c>
      <c r="E462" s="74" t="s">
        <v>851</v>
      </c>
      <c r="F462" s="30">
        <v>144.2818519023877</v>
      </c>
      <c r="G462" s="29">
        <v>117.2665300872</v>
      </c>
      <c r="H462" s="29">
        <v>27.015321815187693</v>
      </c>
      <c r="I462" s="31">
        <v>0</v>
      </c>
      <c r="J462" s="70"/>
      <c r="K462" s="30">
        <f t="shared" si="64"/>
        <v>144.29</v>
      </c>
      <c r="L462" s="71">
        <f t="shared" si="65"/>
        <v>1.0000564734753876</v>
      </c>
      <c r="M462" s="29">
        <f t="shared" si="66"/>
        <v>117.27</v>
      </c>
      <c r="N462" s="71">
        <f t="shared" si="67"/>
        <v>1.0000295899673797</v>
      </c>
      <c r="O462" s="29">
        <f t="shared" si="68"/>
        <v>27.02</v>
      </c>
      <c r="P462" s="71">
        <f t="shared" si="69"/>
        <v>1.0001731678358048</v>
      </c>
      <c r="Q462" s="29">
        <f t="shared" si="70"/>
        <v>0</v>
      </c>
      <c r="R462" s="72" t="e">
        <f t="shared" si="71"/>
        <v>#DIV/0!</v>
      </c>
    </row>
    <row r="463" spans="1:18" s="3" customFormat="1" ht="63" x14ac:dyDescent="0.25">
      <c r="A463" s="114" t="s">
        <v>668</v>
      </c>
      <c r="B463" s="153" t="s">
        <v>669</v>
      </c>
      <c r="C463" s="153" t="s">
        <v>670</v>
      </c>
      <c r="D463" s="16" t="s">
        <v>667</v>
      </c>
      <c r="E463" s="74" t="s">
        <v>851</v>
      </c>
      <c r="F463" s="30">
        <v>149.69212192559999</v>
      </c>
      <c r="G463" s="29">
        <v>149.69212192559999</v>
      </c>
      <c r="H463" s="29">
        <v>0</v>
      </c>
      <c r="I463" s="31">
        <v>0</v>
      </c>
      <c r="J463" s="70"/>
      <c r="K463" s="30">
        <f t="shared" si="64"/>
        <v>149.69</v>
      </c>
      <c r="L463" s="71">
        <f t="shared" si="65"/>
        <v>0.99998582473430997</v>
      </c>
      <c r="M463" s="29">
        <f t="shared" si="66"/>
        <v>149.69</v>
      </c>
      <c r="N463" s="71">
        <f t="shared" si="67"/>
        <v>0.99998582473430997</v>
      </c>
      <c r="O463" s="29">
        <f t="shared" si="68"/>
        <v>0</v>
      </c>
      <c r="P463" s="71" t="e">
        <f t="shared" si="69"/>
        <v>#DIV/0!</v>
      </c>
      <c r="Q463" s="29">
        <f t="shared" si="70"/>
        <v>0</v>
      </c>
      <c r="R463" s="72" t="e">
        <f t="shared" si="71"/>
        <v>#DIV/0!</v>
      </c>
    </row>
    <row r="464" spans="1:18" s="3" customFormat="1" ht="47.25" x14ac:dyDescent="0.25">
      <c r="A464" s="114" t="s">
        <v>671</v>
      </c>
      <c r="B464" s="153" t="s">
        <v>672</v>
      </c>
      <c r="C464" s="153" t="s">
        <v>673</v>
      </c>
      <c r="D464" s="16" t="s">
        <v>667</v>
      </c>
      <c r="E464" s="74" t="s">
        <v>851</v>
      </c>
      <c r="F464" s="30">
        <v>150.55541688232108</v>
      </c>
      <c r="G464" s="29">
        <v>95.338472478911996</v>
      </c>
      <c r="H464" s="29">
        <v>55.216944403409101</v>
      </c>
      <c r="I464" s="31">
        <v>0</v>
      </c>
      <c r="J464" s="70"/>
      <c r="K464" s="30">
        <f t="shared" si="64"/>
        <v>150.56</v>
      </c>
      <c r="L464" s="71">
        <f t="shared" si="65"/>
        <v>1.000030441400076</v>
      </c>
      <c r="M464" s="29">
        <f t="shared" si="66"/>
        <v>95.34</v>
      </c>
      <c r="N464" s="71">
        <f t="shared" si="67"/>
        <v>1.0000160220847711</v>
      </c>
      <c r="O464" s="29">
        <f t="shared" si="68"/>
        <v>55.22</v>
      </c>
      <c r="P464" s="71">
        <f t="shared" si="69"/>
        <v>1.000055338023933</v>
      </c>
      <c r="Q464" s="29">
        <f t="shared" si="70"/>
        <v>0</v>
      </c>
      <c r="R464" s="72" t="e">
        <f t="shared" si="71"/>
        <v>#DIV/0!</v>
      </c>
    </row>
    <row r="465" spans="1:18" s="3" customFormat="1" ht="18.75" x14ac:dyDescent="0.25">
      <c r="A465" s="137" t="s">
        <v>674</v>
      </c>
      <c r="B465" s="138"/>
      <c r="C465" s="138"/>
      <c r="D465" s="22"/>
      <c r="E465" s="146"/>
      <c r="F465" s="159"/>
      <c r="G465" s="160"/>
      <c r="H465" s="160"/>
      <c r="I465" s="161"/>
      <c r="J465" s="70"/>
      <c r="K465" s="30"/>
      <c r="L465" s="71"/>
      <c r="M465" s="29"/>
      <c r="N465" s="71"/>
      <c r="O465" s="29"/>
      <c r="P465" s="71"/>
      <c r="Q465" s="29"/>
      <c r="R465" s="72"/>
    </row>
    <row r="466" spans="1:18" s="3" customFormat="1" ht="47.25" x14ac:dyDescent="0.25">
      <c r="A466" s="172" t="s">
        <v>675</v>
      </c>
      <c r="B466" s="102" t="s">
        <v>676</v>
      </c>
      <c r="C466" s="102" t="s">
        <v>1247</v>
      </c>
      <c r="D466" s="16" t="s">
        <v>372</v>
      </c>
      <c r="E466" s="155" t="s">
        <v>851</v>
      </c>
      <c r="F466" s="29">
        <v>1150.417868793312</v>
      </c>
      <c r="G466" s="29">
        <v>322.00286879331196</v>
      </c>
      <c r="H466" s="29">
        <v>828.41500000000008</v>
      </c>
      <c r="I466" s="29">
        <v>0</v>
      </c>
      <c r="J466" s="162"/>
      <c r="K466" s="30">
        <f t="shared" si="64"/>
        <v>1150.42</v>
      </c>
      <c r="L466" s="71">
        <f t="shared" si="65"/>
        <v>1.0000018525500567</v>
      </c>
      <c r="M466" s="29">
        <f t="shared" si="66"/>
        <v>322</v>
      </c>
      <c r="N466" s="71">
        <f t="shared" si="67"/>
        <v>0.999991090783375</v>
      </c>
      <c r="O466" s="29">
        <f t="shared" si="68"/>
        <v>828.42</v>
      </c>
      <c r="P466" s="71">
        <f t="shared" si="69"/>
        <v>1.0000060356222424</v>
      </c>
      <c r="Q466" s="29">
        <f t="shared" si="70"/>
        <v>0</v>
      </c>
      <c r="R466" s="72" t="e">
        <f t="shared" si="71"/>
        <v>#DIV/0!</v>
      </c>
    </row>
    <row r="467" spans="1:18" ht="31.5" x14ac:dyDescent="0.25">
      <c r="A467" s="172"/>
      <c r="B467" s="102" t="s">
        <v>677</v>
      </c>
      <c r="C467" s="102" t="s">
        <v>678</v>
      </c>
      <c r="D467" s="16" t="s">
        <v>372</v>
      </c>
      <c r="E467" s="155" t="s">
        <v>851</v>
      </c>
      <c r="F467" s="29">
        <v>1428.8778687933122</v>
      </c>
      <c r="G467" s="29">
        <v>322.00286879331196</v>
      </c>
      <c r="H467" s="29">
        <v>1106.8750000000002</v>
      </c>
      <c r="I467" s="29">
        <v>0</v>
      </c>
      <c r="J467" s="162"/>
      <c r="K467" s="30">
        <f t="shared" si="64"/>
        <v>1428.88</v>
      </c>
      <c r="L467" s="71">
        <f t="shared" si="65"/>
        <v>1.0000014915247373</v>
      </c>
      <c r="M467" s="29">
        <f t="shared" si="66"/>
        <v>322</v>
      </c>
      <c r="N467" s="71">
        <f t="shared" si="67"/>
        <v>0.999991090783375</v>
      </c>
      <c r="O467" s="29">
        <f t="shared" si="68"/>
        <v>1106.8800000000001</v>
      </c>
      <c r="P467" s="71">
        <f t="shared" si="69"/>
        <v>1.0000045172219085</v>
      </c>
      <c r="Q467" s="29">
        <f t="shared" si="70"/>
        <v>0</v>
      </c>
      <c r="R467" s="72" t="e">
        <f t="shared" si="71"/>
        <v>#DIV/0!</v>
      </c>
    </row>
    <row r="468" spans="1:18" ht="31.5" x14ac:dyDescent="0.25">
      <c r="A468" s="172"/>
      <c r="B468" s="102" t="s">
        <v>679</v>
      </c>
      <c r="C468" s="102" t="s">
        <v>1248</v>
      </c>
      <c r="D468" s="16" t="s">
        <v>372</v>
      </c>
      <c r="E468" s="155" t="s">
        <v>851</v>
      </c>
      <c r="F468" s="29">
        <v>1523.3778687933122</v>
      </c>
      <c r="G468" s="29">
        <v>322.00286879331196</v>
      </c>
      <c r="H468" s="29">
        <v>1201.3750000000002</v>
      </c>
      <c r="I468" s="29">
        <v>0</v>
      </c>
      <c r="J468" s="162"/>
      <c r="K468" s="30">
        <f t="shared" si="64"/>
        <v>1523.38</v>
      </c>
      <c r="L468" s="71">
        <f t="shared" si="65"/>
        <v>1.0000013990006889</v>
      </c>
      <c r="M468" s="29">
        <f t="shared" si="66"/>
        <v>322</v>
      </c>
      <c r="N468" s="71">
        <f t="shared" si="67"/>
        <v>0.999991090783375</v>
      </c>
      <c r="O468" s="29">
        <f t="shared" si="68"/>
        <v>1201.3800000000001</v>
      </c>
      <c r="P468" s="71">
        <f t="shared" si="69"/>
        <v>1.0000041618978253</v>
      </c>
      <c r="Q468" s="29">
        <f t="shared" si="70"/>
        <v>0</v>
      </c>
      <c r="R468" s="72" t="e">
        <f t="shared" si="71"/>
        <v>#DIV/0!</v>
      </c>
    </row>
    <row r="469" spans="1:18" ht="15.75" x14ac:dyDescent="0.25">
      <c r="A469" s="100" t="s">
        <v>680</v>
      </c>
      <c r="B469" s="102" t="s">
        <v>681</v>
      </c>
      <c r="C469" s="102" t="s">
        <v>1085</v>
      </c>
      <c r="D469" s="16" t="s">
        <v>372</v>
      </c>
      <c r="E469" s="155"/>
      <c r="F469" s="29">
        <v>19.259167944000001</v>
      </c>
      <c r="G469" s="29">
        <v>19.259167944000001</v>
      </c>
      <c r="H469" s="29">
        <v>0</v>
      </c>
      <c r="I469" s="29">
        <v>0</v>
      </c>
      <c r="J469" s="162"/>
      <c r="K469" s="30">
        <f t="shared" ref="K469:K522" si="72">SUM(M469,O469,Q469)</f>
        <v>19.260000000000002</v>
      </c>
      <c r="L469" s="71">
        <f t="shared" ref="L469:L522" si="73">K469/F469</f>
        <v>1.0000432031125341</v>
      </c>
      <c r="M469" s="29">
        <f t="shared" ref="M469:M522" si="74">ROUND(G469-(G469*$M$6*$F$6),2)</f>
        <v>19.260000000000002</v>
      </c>
      <c r="N469" s="71">
        <f t="shared" ref="N469:N522" si="75">M469/G469</f>
        <v>1.0000432031125341</v>
      </c>
      <c r="O469" s="29">
        <f t="shared" ref="O469:O522" si="76">ROUND(H469-(H469*$O$6*$F$6),2)</f>
        <v>0</v>
      </c>
      <c r="P469" s="71" t="e">
        <f t="shared" ref="P469:P522" si="77">O469/H469</f>
        <v>#DIV/0!</v>
      </c>
      <c r="Q469" s="29">
        <f t="shared" ref="Q469:Q522" si="78">ROUND((I469-(I469*$Q$6*$F$6)),2)</f>
        <v>0</v>
      </c>
      <c r="R469" s="72" t="e">
        <f t="shared" ref="R469:R522" si="79">Q469/I469</f>
        <v>#DIV/0!</v>
      </c>
    </row>
    <row r="470" spans="1:18" ht="31.5" x14ac:dyDescent="0.25">
      <c r="A470" s="100" t="s">
        <v>682</v>
      </c>
      <c r="B470" s="102" t="s">
        <v>683</v>
      </c>
      <c r="C470" s="102" t="s">
        <v>684</v>
      </c>
      <c r="D470" s="16" t="s">
        <v>372</v>
      </c>
      <c r="E470" s="155" t="s">
        <v>853</v>
      </c>
      <c r="F470" s="29">
        <v>21.407431748896002</v>
      </c>
      <c r="G470" s="29">
        <v>13.095331748895999</v>
      </c>
      <c r="H470" s="29">
        <v>8.3121000000000009</v>
      </c>
      <c r="I470" s="29">
        <v>0</v>
      </c>
      <c r="J470" s="162"/>
      <c r="K470" s="30">
        <f t="shared" si="72"/>
        <v>21.41</v>
      </c>
      <c r="L470" s="71">
        <f t="shared" si="73"/>
        <v>1.0001199700708672</v>
      </c>
      <c r="M470" s="29">
        <f t="shared" si="74"/>
        <v>13.1</v>
      </c>
      <c r="N470" s="71">
        <f t="shared" si="75"/>
        <v>1.000356482080295</v>
      </c>
      <c r="O470" s="29">
        <f t="shared" si="76"/>
        <v>8.31</v>
      </c>
      <c r="P470" s="71">
        <f t="shared" si="77"/>
        <v>0.99974735626375999</v>
      </c>
      <c r="Q470" s="29">
        <f t="shared" si="78"/>
        <v>0</v>
      </c>
      <c r="R470" s="72" t="e">
        <f t="shared" si="79"/>
        <v>#DIV/0!</v>
      </c>
    </row>
    <row r="471" spans="1:18" ht="31.5" x14ac:dyDescent="0.25">
      <c r="A471" s="100" t="s">
        <v>685</v>
      </c>
      <c r="B471" s="102" t="s">
        <v>686</v>
      </c>
      <c r="C471" s="102" t="s">
        <v>687</v>
      </c>
      <c r="D471" s="16" t="s">
        <v>372</v>
      </c>
      <c r="E471" s="155" t="s">
        <v>853</v>
      </c>
      <c r="F471" s="29">
        <v>34.890131748896003</v>
      </c>
      <c r="G471" s="29">
        <v>13.095331748895999</v>
      </c>
      <c r="H471" s="29">
        <v>21.794800000000002</v>
      </c>
      <c r="I471" s="29">
        <v>0</v>
      </c>
      <c r="J471" s="162"/>
      <c r="K471" s="30">
        <f t="shared" si="72"/>
        <v>34.89</v>
      </c>
      <c r="L471" s="71">
        <f t="shared" si="73"/>
        <v>0.9999962238922756</v>
      </c>
      <c r="M471" s="29">
        <f t="shared" si="74"/>
        <v>13.1</v>
      </c>
      <c r="N471" s="71">
        <f t="shared" si="75"/>
        <v>1.000356482080295</v>
      </c>
      <c r="O471" s="29">
        <f t="shared" si="76"/>
        <v>21.79</v>
      </c>
      <c r="P471" s="71">
        <f t="shared" si="77"/>
        <v>0.99977976398039881</v>
      </c>
      <c r="Q471" s="29">
        <f t="shared" si="78"/>
        <v>0</v>
      </c>
      <c r="R471" s="72" t="e">
        <f t="shared" si="79"/>
        <v>#DIV/0!</v>
      </c>
    </row>
    <row r="472" spans="1:18" ht="18.75" x14ac:dyDescent="0.25">
      <c r="A472" s="137" t="s">
        <v>688</v>
      </c>
      <c r="B472" s="138"/>
      <c r="C472" s="138"/>
      <c r="D472" s="22"/>
      <c r="E472" s="156"/>
      <c r="F472" s="29"/>
      <c r="G472" s="29"/>
      <c r="H472" s="29"/>
      <c r="I472" s="29"/>
      <c r="J472" s="162"/>
      <c r="K472" s="30"/>
      <c r="L472" s="71"/>
      <c r="M472" s="29"/>
      <c r="N472" s="71"/>
      <c r="O472" s="29"/>
      <c r="P472" s="71"/>
      <c r="Q472" s="29"/>
      <c r="R472" s="72"/>
    </row>
    <row r="473" spans="1:18" ht="31.5" x14ac:dyDescent="0.25">
      <c r="A473" s="100" t="s">
        <v>689</v>
      </c>
      <c r="B473" s="102" t="s">
        <v>519</v>
      </c>
      <c r="C473" s="102" t="s">
        <v>889</v>
      </c>
      <c r="D473" s="16" t="s">
        <v>372</v>
      </c>
      <c r="E473" s="155" t="s">
        <v>851</v>
      </c>
      <c r="F473" s="29">
        <v>757.00460614402141</v>
      </c>
      <c r="G473" s="29">
        <v>390.49627281068797</v>
      </c>
      <c r="H473" s="29">
        <v>366.50833333333338</v>
      </c>
      <c r="I473" s="29">
        <v>0</v>
      </c>
      <c r="J473" s="162"/>
      <c r="K473" s="30">
        <f t="shared" si="72"/>
        <v>757.01</v>
      </c>
      <c r="L473" s="71">
        <f t="shared" si="73"/>
        <v>1.0000071252617684</v>
      </c>
      <c r="M473" s="29">
        <f t="shared" si="74"/>
        <v>390.5</v>
      </c>
      <c r="N473" s="71">
        <f t="shared" si="75"/>
        <v>1.000009544750031</v>
      </c>
      <c r="O473" s="29">
        <f t="shared" si="76"/>
        <v>366.51</v>
      </c>
      <c r="P473" s="71">
        <f t="shared" si="77"/>
        <v>1.0000045474182031</v>
      </c>
      <c r="Q473" s="29">
        <f t="shared" si="78"/>
        <v>0</v>
      </c>
      <c r="R473" s="72" t="e">
        <f t="shared" si="79"/>
        <v>#DIV/0!</v>
      </c>
    </row>
    <row r="474" spans="1:18" ht="31.5" x14ac:dyDescent="0.25">
      <c r="A474" s="100" t="s">
        <v>690</v>
      </c>
      <c r="B474" s="102" t="s">
        <v>890</v>
      </c>
      <c r="C474" s="102" t="s">
        <v>891</v>
      </c>
      <c r="D474" s="16" t="s">
        <v>372</v>
      </c>
      <c r="E474" s="155"/>
      <c r="F474" s="29">
        <v>1625.6379394773548</v>
      </c>
      <c r="G474" s="29">
        <v>390.49627281068797</v>
      </c>
      <c r="H474" s="29">
        <v>1235.1416666666669</v>
      </c>
      <c r="I474" s="29">
        <v>0</v>
      </c>
      <c r="J474" s="162"/>
      <c r="K474" s="30">
        <f t="shared" si="72"/>
        <v>1625.64</v>
      </c>
      <c r="L474" s="71">
        <f t="shared" si="73"/>
        <v>1.0000012675163363</v>
      </c>
      <c r="M474" s="29">
        <f t="shared" si="74"/>
        <v>390.5</v>
      </c>
      <c r="N474" s="71">
        <f t="shared" si="75"/>
        <v>1.000009544750031</v>
      </c>
      <c r="O474" s="29">
        <f t="shared" si="76"/>
        <v>1235.1400000000001</v>
      </c>
      <c r="P474" s="71">
        <f t="shared" si="77"/>
        <v>0.9999986506271209</v>
      </c>
      <c r="Q474" s="29">
        <f t="shared" si="78"/>
        <v>0</v>
      </c>
      <c r="R474" s="72" t="e">
        <f t="shared" si="79"/>
        <v>#DIV/0!</v>
      </c>
    </row>
    <row r="475" spans="1:18" ht="31.5" x14ac:dyDescent="0.25">
      <c r="A475" s="100" t="s">
        <v>691</v>
      </c>
      <c r="B475" s="102" t="s">
        <v>892</v>
      </c>
      <c r="C475" s="102" t="s">
        <v>893</v>
      </c>
      <c r="D475" s="16" t="s">
        <v>372</v>
      </c>
      <c r="E475" s="155"/>
      <c r="F475" s="29">
        <v>2049.6546061440213</v>
      </c>
      <c r="G475" s="29">
        <v>390.49627281068797</v>
      </c>
      <c r="H475" s="29">
        <v>1659.1583333333335</v>
      </c>
      <c r="I475" s="29">
        <v>0</v>
      </c>
      <c r="J475" s="162"/>
      <c r="K475" s="30">
        <f t="shared" si="72"/>
        <v>2049.66</v>
      </c>
      <c r="L475" s="71">
        <f t="shared" si="73"/>
        <v>1.0000026315926411</v>
      </c>
      <c r="M475" s="29">
        <f t="shared" si="74"/>
        <v>390.5</v>
      </c>
      <c r="N475" s="71">
        <f t="shared" si="75"/>
        <v>1.000009544750031</v>
      </c>
      <c r="O475" s="29">
        <f t="shared" si="76"/>
        <v>1659.16</v>
      </c>
      <c r="P475" s="71">
        <f t="shared" si="77"/>
        <v>1.0000010045253869</v>
      </c>
      <c r="Q475" s="29">
        <f t="shared" si="78"/>
        <v>0</v>
      </c>
      <c r="R475" s="72" t="e">
        <f t="shared" si="79"/>
        <v>#DIV/0!</v>
      </c>
    </row>
    <row r="476" spans="1:18" ht="31.5" x14ac:dyDescent="0.25">
      <c r="A476" s="100" t="s">
        <v>692</v>
      </c>
      <c r="B476" s="102" t="s">
        <v>894</v>
      </c>
      <c r="C476" s="102" t="s">
        <v>895</v>
      </c>
      <c r="D476" s="16" t="s">
        <v>372</v>
      </c>
      <c r="E476" s="155"/>
      <c r="F476" s="29">
        <v>4171.4546061440215</v>
      </c>
      <c r="G476" s="29">
        <v>390.49627281068797</v>
      </c>
      <c r="H476" s="29">
        <v>3780.9583333333335</v>
      </c>
      <c r="I476" s="29">
        <v>0</v>
      </c>
      <c r="J476" s="162"/>
      <c r="K476" s="30">
        <f t="shared" si="72"/>
        <v>4171.46</v>
      </c>
      <c r="L476" s="71">
        <f t="shared" si="73"/>
        <v>1.0000012930395961</v>
      </c>
      <c r="M476" s="29">
        <f t="shared" si="74"/>
        <v>390.5</v>
      </c>
      <c r="N476" s="71">
        <f t="shared" si="75"/>
        <v>1.000009544750031</v>
      </c>
      <c r="O476" s="29">
        <f t="shared" si="76"/>
        <v>3780.96</v>
      </c>
      <c r="P476" s="71">
        <f t="shared" si="77"/>
        <v>1.0000004408053513</v>
      </c>
      <c r="Q476" s="29">
        <f t="shared" si="78"/>
        <v>0</v>
      </c>
      <c r="R476" s="72" t="e">
        <f t="shared" si="79"/>
        <v>#DIV/0!</v>
      </c>
    </row>
    <row r="477" spans="1:18" ht="31.5" x14ac:dyDescent="0.25">
      <c r="A477" s="100" t="s">
        <v>693</v>
      </c>
      <c r="B477" s="102" t="s">
        <v>896</v>
      </c>
      <c r="C477" s="102" t="s">
        <v>897</v>
      </c>
      <c r="D477" s="16" t="s">
        <v>372</v>
      </c>
      <c r="E477" s="155"/>
      <c r="F477" s="29">
        <v>4631.521272810689</v>
      </c>
      <c r="G477" s="29">
        <v>390.49627281068797</v>
      </c>
      <c r="H477" s="29">
        <v>4241.0250000000005</v>
      </c>
      <c r="I477" s="29">
        <v>0</v>
      </c>
      <c r="J477" s="162"/>
      <c r="K477" s="30">
        <f t="shared" si="72"/>
        <v>4631.53</v>
      </c>
      <c r="L477" s="71">
        <f t="shared" si="73"/>
        <v>1.0000018843029745</v>
      </c>
      <c r="M477" s="29">
        <f t="shared" si="74"/>
        <v>390.5</v>
      </c>
      <c r="N477" s="71">
        <f t="shared" si="75"/>
        <v>1.000009544750031</v>
      </c>
      <c r="O477" s="29">
        <f t="shared" si="76"/>
        <v>4241.03</v>
      </c>
      <c r="P477" s="71">
        <f t="shared" si="77"/>
        <v>1.0000011789602747</v>
      </c>
      <c r="Q477" s="29">
        <f t="shared" si="78"/>
        <v>0</v>
      </c>
      <c r="R477" s="72" t="e">
        <f t="shared" si="79"/>
        <v>#DIV/0!</v>
      </c>
    </row>
    <row r="478" spans="1:18" ht="31.5" x14ac:dyDescent="0.25">
      <c r="A478" s="100" t="s">
        <v>694</v>
      </c>
      <c r="B478" s="102" t="s">
        <v>695</v>
      </c>
      <c r="C478" s="102" t="s">
        <v>696</v>
      </c>
      <c r="D478" s="16" t="s">
        <v>372</v>
      </c>
      <c r="E478" s="155"/>
      <c r="F478" s="29">
        <v>5428.7054026061232</v>
      </c>
      <c r="G478" s="29">
        <v>853.78873593945593</v>
      </c>
      <c r="H478" s="29">
        <v>4574.916666666667</v>
      </c>
      <c r="I478" s="29">
        <v>0</v>
      </c>
      <c r="J478" s="162"/>
      <c r="K478" s="30">
        <f t="shared" si="72"/>
        <v>5428.71</v>
      </c>
      <c r="L478" s="71">
        <f t="shared" si="73"/>
        <v>1.0000008468674455</v>
      </c>
      <c r="M478" s="29">
        <f t="shared" si="74"/>
        <v>853.79</v>
      </c>
      <c r="N478" s="71">
        <f t="shared" si="75"/>
        <v>1.0000014805308279</v>
      </c>
      <c r="O478" s="29">
        <f t="shared" si="76"/>
        <v>4574.92</v>
      </c>
      <c r="P478" s="71">
        <f t="shared" si="77"/>
        <v>1.0000007286107215</v>
      </c>
      <c r="Q478" s="29">
        <f t="shared" si="78"/>
        <v>0</v>
      </c>
      <c r="R478" s="72" t="e">
        <f t="shared" si="79"/>
        <v>#DIV/0!</v>
      </c>
    </row>
    <row r="479" spans="1:18" ht="31.5" x14ac:dyDescent="0.25">
      <c r="A479" s="100" t="s">
        <v>697</v>
      </c>
      <c r="B479" s="102" t="s">
        <v>698</v>
      </c>
      <c r="C479" s="102" t="s">
        <v>699</v>
      </c>
      <c r="D479" s="16" t="s">
        <v>372</v>
      </c>
      <c r="E479" s="155"/>
      <c r="F479" s="29">
        <v>12415.824847050568</v>
      </c>
      <c r="G479" s="29">
        <v>853.78873593945593</v>
      </c>
      <c r="H479" s="29">
        <v>11562.036111111112</v>
      </c>
      <c r="I479" s="29">
        <v>0</v>
      </c>
      <c r="J479" s="162"/>
      <c r="K479" s="30">
        <f t="shared" si="72"/>
        <v>12415.830000000002</v>
      </c>
      <c r="L479" s="71">
        <f t="shared" si="73"/>
        <v>1.0000004150307771</v>
      </c>
      <c r="M479" s="29">
        <f t="shared" si="74"/>
        <v>853.79</v>
      </c>
      <c r="N479" s="71">
        <f t="shared" si="75"/>
        <v>1.0000014805308279</v>
      </c>
      <c r="O479" s="29">
        <f t="shared" si="76"/>
        <v>11562.04</v>
      </c>
      <c r="P479" s="71">
        <f t="shared" si="77"/>
        <v>1.0000003363498307</v>
      </c>
      <c r="Q479" s="29">
        <f t="shared" si="78"/>
        <v>0</v>
      </c>
      <c r="R479" s="72" t="e">
        <f t="shared" si="79"/>
        <v>#DIV/0!</v>
      </c>
    </row>
    <row r="480" spans="1:18" ht="47.25" x14ac:dyDescent="0.25">
      <c r="A480" s="172" t="s">
        <v>700</v>
      </c>
      <c r="B480" s="102" t="s">
        <v>701</v>
      </c>
      <c r="C480" s="102" t="s">
        <v>702</v>
      </c>
      <c r="D480" s="16" t="s">
        <v>372</v>
      </c>
      <c r="E480" s="155" t="s">
        <v>851</v>
      </c>
      <c r="F480" s="29">
        <v>688.8043000719573</v>
      </c>
      <c r="G480" s="29">
        <v>327.65196673862397</v>
      </c>
      <c r="H480" s="29">
        <v>361.15233333333333</v>
      </c>
      <c r="I480" s="29">
        <v>0</v>
      </c>
      <c r="J480" s="162"/>
      <c r="K480" s="30">
        <f t="shared" si="72"/>
        <v>688.8</v>
      </c>
      <c r="L480" s="71">
        <f t="shared" si="73"/>
        <v>0.99999375719350636</v>
      </c>
      <c r="M480" s="29">
        <f t="shared" si="74"/>
        <v>327.64999999999998</v>
      </c>
      <c r="N480" s="71">
        <f t="shared" si="75"/>
        <v>0.99999399747651885</v>
      </c>
      <c r="O480" s="29">
        <f t="shared" si="76"/>
        <v>361.15</v>
      </c>
      <c r="P480" s="71">
        <f t="shared" si="77"/>
        <v>0.99999353919906364</v>
      </c>
      <c r="Q480" s="29">
        <f t="shared" si="78"/>
        <v>0</v>
      </c>
      <c r="R480" s="72" t="e">
        <f t="shared" si="79"/>
        <v>#DIV/0!</v>
      </c>
    </row>
    <row r="481" spans="1:18" ht="31.5" x14ac:dyDescent="0.25">
      <c r="A481" s="172"/>
      <c r="B481" s="102" t="s">
        <v>703</v>
      </c>
      <c r="C481" s="102" t="s">
        <v>704</v>
      </c>
      <c r="D481" s="16" t="s">
        <v>372</v>
      </c>
      <c r="E481" s="155" t="s">
        <v>851</v>
      </c>
      <c r="F481" s="29">
        <v>961.96030007195736</v>
      </c>
      <c r="G481" s="29">
        <v>327.65196673862397</v>
      </c>
      <c r="H481" s="29">
        <v>634.30833333333339</v>
      </c>
      <c r="I481" s="29">
        <v>0</v>
      </c>
      <c r="J481" s="162"/>
      <c r="K481" s="30">
        <f t="shared" si="72"/>
        <v>961.95999999999992</v>
      </c>
      <c r="L481" s="71">
        <f t="shared" si="73"/>
        <v>0.99999968806201522</v>
      </c>
      <c r="M481" s="29">
        <f t="shared" si="74"/>
        <v>327.64999999999998</v>
      </c>
      <c r="N481" s="71">
        <f t="shared" si="75"/>
        <v>0.99999399747651885</v>
      </c>
      <c r="O481" s="29">
        <f t="shared" si="76"/>
        <v>634.30999999999995</v>
      </c>
      <c r="P481" s="71">
        <f t="shared" si="77"/>
        <v>1.0000026275339278</v>
      </c>
      <c r="Q481" s="29">
        <f t="shared" si="78"/>
        <v>0</v>
      </c>
      <c r="R481" s="72" t="e">
        <f t="shared" si="79"/>
        <v>#DIV/0!</v>
      </c>
    </row>
    <row r="482" spans="1:18" ht="31.5" x14ac:dyDescent="0.25">
      <c r="A482" s="172"/>
      <c r="B482" s="102" t="s">
        <v>705</v>
      </c>
      <c r="C482" s="102" t="s">
        <v>706</v>
      </c>
      <c r="D482" s="16" t="s">
        <v>372</v>
      </c>
      <c r="E482" s="155" t="s">
        <v>851</v>
      </c>
      <c r="F482" s="29">
        <v>893.29363340529073</v>
      </c>
      <c r="G482" s="29">
        <v>327.65196673862397</v>
      </c>
      <c r="H482" s="29">
        <v>565.64166666666677</v>
      </c>
      <c r="I482" s="29">
        <v>0</v>
      </c>
      <c r="J482" s="162"/>
      <c r="K482" s="30">
        <f t="shared" si="72"/>
        <v>893.29</v>
      </c>
      <c r="L482" s="71">
        <f t="shared" si="73"/>
        <v>0.99999593257451425</v>
      </c>
      <c r="M482" s="29">
        <f t="shared" si="74"/>
        <v>327.64999999999998</v>
      </c>
      <c r="N482" s="71">
        <f t="shared" si="75"/>
        <v>0.99999399747651885</v>
      </c>
      <c r="O482" s="29">
        <f t="shared" si="76"/>
        <v>565.64</v>
      </c>
      <c r="P482" s="71">
        <f t="shared" si="77"/>
        <v>0.99999705349381951</v>
      </c>
      <c r="Q482" s="29">
        <f t="shared" si="78"/>
        <v>0</v>
      </c>
      <c r="R482" s="72" t="e">
        <f t="shared" si="79"/>
        <v>#DIV/0!</v>
      </c>
    </row>
    <row r="483" spans="1:18" ht="15.75" x14ac:dyDescent="0.25">
      <c r="A483" s="100" t="s">
        <v>707</v>
      </c>
      <c r="B483" s="102" t="s">
        <v>708</v>
      </c>
      <c r="C483" s="102" t="s">
        <v>1086</v>
      </c>
      <c r="D483" s="16" t="s">
        <v>372</v>
      </c>
      <c r="E483" s="155"/>
      <c r="F483" s="29">
        <v>19.955282448000002</v>
      </c>
      <c r="G483" s="29">
        <v>19.955282448000002</v>
      </c>
      <c r="H483" s="29">
        <v>0</v>
      </c>
      <c r="I483" s="29">
        <v>0</v>
      </c>
      <c r="J483" s="162"/>
      <c r="K483" s="30">
        <f t="shared" si="72"/>
        <v>19.96</v>
      </c>
      <c r="L483" s="71">
        <f t="shared" si="73"/>
        <v>1.0002364061752718</v>
      </c>
      <c r="M483" s="29">
        <f t="shared" si="74"/>
        <v>19.96</v>
      </c>
      <c r="N483" s="71">
        <f t="shared" si="75"/>
        <v>1.0002364061752718</v>
      </c>
      <c r="O483" s="29">
        <f t="shared" si="76"/>
        <v>0</v>
      </c>
      <c r="P483" s="71" t="e">
        <f t="shared" si="77"/>
        <v>#DIV/0!</v>
      </c>
      <c r="Q483" s="29">
        <f t="shared" si="78"/>
        <v>0</v>
      </c>
      <c r="R483" s="72" t="e">
        <f t="shared" si="79"/>
        <v>#DIV/0!</v>
      </c>
    </row>
    <row r="484" spans="1:18" ht="15.75" x14ac:dyDescent="0.25">
      <c r="A484" s="100" t="s">
        <v>709</v>
      </c>
      <c r="B484" s="102" t="s">
        <v>451</v>
      </c>
      <c r="C484" s="102" t="s">
        <v>710</v>
      </c>
      <c r="D484" s="16" t="s">
        <v>372</v>
      </c>
      <c r="E484" s="155" t="s">
        <v>851</v>
      </c>
      <c r="F484" s="29">
        <v>450.28649965804084</v>
      </c>
      <c r="G484" s="29">
        <v>273.07786076915198</v>
      </c>
      <c r="H484" s="29">
        <v>177.20863888888888</v>
      </c>
      <c r="I484" s="29">
        <v>0</v>
      </c>
      <c r="J484" s="162"/>
      <c r="K484" s="30">
        <f t="shared" si="72"/>
        <v>450.28999999999996</v>
      </c>
      <c r="L484" s="71">
        <f t="shared" si="73"/>
        <v>1.0000077735885082</v>
      </c>
      <c r="M484" s="29">
        <f t="shared" si="74"/>
        <v>273.08</v>
      </c>
      <c r="N484" s="71">
        <f t="shared" si="75"/>
        <v>1.0000078337762057</v>
      </c>
      <c r="O484" s="29">
        <f t="shared" si="76"/>
        <v>177.21</v>
      </c>
      <c r="P484" s="71">
        <f t="shared" si="77"/>
        <v>1.0000076808394875</v>
      </c>
      <c r="Q484" s="29">
        <f t="shared" si="78"/>
        <v>0</v>
      </c>
      <c r="R484" s="72" t="e">
        <f t="shared" si="79"/>
        <v>#DIV/0!</v>
      </c>
    </row>
    <row r="485" spans="1:18" ht="15.75" x14ac:dyDescent="0.25">
      <c r="A485" s="100" t="s">
        <v>711</v>
      </c>
      <c r="B485" s="102" t="s">
        <v>517</v>
      </c>
      <c r="C485" s="102" t="s">
        <v>712</v>
      </c>
      <c r="D485" s="16" t="s">
        <v>372</v>
      </c>
      <c r="E485" s="155" t="s">
        <v>851</v>
      </c>
      <c r="F485" s="29">
        <v>3704.824831935673</v>
      </c>
      <c r="G485" s="29">
        <v>550.99344304678391</v>
      </c>
      <c r="H485" s="29">
        <v>3153.8313888888893</v>
      </c>
      <c r="I485" s="29">
        <v>0</v>
      </c>
      <c r="J485" s="162"/>
      <c r="K485" s="30">
        <f t="shared" si="72"/>
        <v>3704.8199999999997</v>
      </c>
      <c r="L485" s="71">
        <f t="shared" si="73"/>
        <v>0.99999869577216405</v>
      </c>
      <c r="M485" s="29">
        <f t="shared" si="74"/>
        <v>550.99</v>
      </c>
      <c r="N485" s="71">
        <f t="shared" si="75"/>
        <v>0.99999375120189293</v>
      </c>
      <c r="O485" s="29">
        <f t="shared" si="76"/>
        <v>3153.83</v>
      </c>
      <c r="P485" s="71">
        <f t="shared" si="77"/>
        <v>0.99999955961853437</v>
      </c>
      <c r="Q485" s="29">
        <f t="shared" si="78"/>
        <v>0</v>
      </c>
      <c r="R485" s="72" t="e">
        <f t="shared" si="79"/>
        <v>#DIV/0!</v>
      </c>
    </row>
    <row r="486" spans="1:18" ht="31.5" x14ac:dyDescent="0.25">
      <c r="A486" s="100" t="s">
        <v>713</v>
      </c>
      <c r="B486" s="102" t="s">
        <v>714</v>
      </c>
      <c r="C486" s="102" t="s">
        <v>715</v>
      </c>
      <c r="D486" s="16" t="s">
        <v>372</v>
      </c>
      <c r="E486" s="155" t="s">
        <v>851</v>
      </c>
      <c r="F486" s="29">
        <v>2186.0153594175786</v>
      </c>
      <c r="G486" s="29">
        <v>201.54869275091198</v>
      </c>
      <c r="H486" s="29">
        <v>1984.4666666666667</v>
      </c>
      <c r="I486" s="29">
        <v>0</v>
      </c>
      <c r="J486" s="162"/>
      <c r="K486" s="30">
        <f t="shared" si="72"/>
        <v>2186.02</v>
      </c>
      <c r="L486" s="71">
        <f t="shared" si="73"/>
        <v>1.0000021228498699</v>
      </c>
      <c r="M486" s="29">
        <f t="shared" si="74"/>
        <v>201.55</v>
      </c>
      <c r="N486" s="71">
        <f t="shared" si="75"/>
        <v>1.0000064860211704</v>
      </c>
      <c r="O486" s="29">
        <f t="shared" si="76"/>
        <v>1984.47</v>
      </c>
      <c r="P486" s="71">
        <f t="shared" si="77"/>
        <v>1.0000016797124331</v>
      </c>
      <c r="Q486" s="29">
        <f t="shared" si="78"/>
        <v>0</v>
      </c>
      <c r="R486" s="72" t="e">
        <f t="shared" si="79"/>
        <v>#DIV/0!</v>
      </c>
    </row>
    <row r="487" spans="1:18" ht="18.75" x14ac:dyDescent="0.25">
      <c r="A487" s="137" t="s">
        <v>716</v>
      </c>
      <c r="B487" s="138"/>
      <c r="C487" s="138"/>
      <c r="D487" s="154"/>
      <c r="E487" s="157"/>
      <c r="F487" s="29"/>
      <c r="G487" s="29"/>
      <c r="H487" s="29"/>
      <c r="I487" s="29"/>
      <c r="J487" s="162"/>
      <c r="K487" s="30"/>
      <c r="L487" s="71"/>
      <c r="M487" s="29"/>
      <c r="N487" s="71"/>
      <c r="O487" s="29"/>
      <c r="P487" s="71"/>
      <c r="Q487" s="29"/>
      <c r="R487" s="72"/>
    </row>
    <row r="488" spans="1:18" ht="31.5" x14ac:dyDescent="0.25">
      <c r="A488" s="100" t="s">
        <v>717</v>
      </c>
      <c r="B488" s="102" t="s">
        <v>718</v>
      </c>
      <c r="C488" s="102" t="s">
        <v>1249</v>
      </c>
      <c r="D488" s="16" t="s">
        <v>372</v>
      </c>
      <c r="E488" s="155" t="s">
        <v>854</v>
      </c>
      <c r="F488" s="29">
        <v>5008.7775489293617</v>
      </c>
      <c r="G488" s="29">
        <v>2605.1266322626952</v>
      </c>
      <c r="H488" s="29">
        <v>2403.6509166666669</v>
      </c>
      <c r="I488" s="29">
        <v>0</v>
      </c>
      <c r="J488" s="162"/>
      <c r="K488" s="30">
        <f t="shared" si="72"/>
        <v>5008.7800000000007</v>
      </c>
      <c r="L488" s="71">
        <f t="shared" si="73"/>
        <v>1.0000004893550603</v>
      </c>
      <c r="M488" s="29">
        <f t="shared" si="74"/>
        <v>2605.13</v>
      </c>
      <c r="N488" s="71">
        <f t="shared" si="75"/>
        <v>1.0000012927345885</v>
      </c>
      <c r="O488" s="29">
        <f t="shared" si="76"/>
        <v>2403.65</v>
      </c>
      <c r="P488" s="71">
        <f t="shared" si="77"/>
        <v>0.99999961863569264</v>
      </c>
      <c r="Q488" s="29">
        <f t="shared" si="78"/>
        <v>0</v>
      </c>
      <c r="R488" s="72" t="e">
        <f t="shared" si="79"/>
        <v>#DIV/0!</v>
      </c>
    </row>
    <row r="489" spans="1:18" ht="31.5" x14ac:dyDescent="0.25">
      <c r="A489" s="100" t="s">
        <v>719</v>
      </c>
      <c r="B489" s="102" t="s">
        <v>720</v>
      </c>
      <c r="C489" s="102" t="s">
        <v>1250</v>
      </c>
      <c r="D489" s="16" t="s">
        <v>372</v>
      </c>
      <c r="E489" s="155" t="s">
        <v>854</v>
      </c>
      <c r="F489" s="29">
        <v>8053.2769518344303</v>
      </c>
      <c r="G489" s="29">
        <v>3647.1772851677638</v>
      </c>
      <c r="H489" s="29">
        <v>4406.099666666667</v>
      </c>
      <c r="I489" s="29">
        <v>0</v>
      </c>
      <c r="J489" s="162"/>
      <c r="K489" s="30">
        <f t="shared" si="72"/>
        <v>8053.2800000000007</v>
      </c>
      <c r="L489" s="71">
        <f t="shared" si="73"/>
        <v>1.0000003785000302</v>
      </c>
      <c r="M489" s="29">
        <f t="shared" si="74"/>
        <v>3647.18</v>
      </c>
      <c r="N489" s="71">
        <f t="shared" si="75"/>
        <v>1.0000007443653061</v>
      </c>
      <c r="O489" s="29">
        <f t="shared" si="76"/>
        <v>4406.1000000000004</v>
      </c>
      <c r="P489" s="71">
        <f t="shared" si="77"/>
        <v>1.0000000756526994</v>
      </c>
      <c r="Q489" s="29">
        <f t="shared" si="78"/>
        <v>0</v>
      </c>
      <c r="R489" s="72" t="e">
        <f t="shared" si="79"/>
        <v>#DIV/0!</v>
      </c>
    </row>
    <row r="490" spans="1:18" ht="110.25" x14ac:dyDescent="0.25">
      <c r="A490" s="100" t="s">
        <v>721</v>
      </c>
      <c r="B490" s="102" t="s">
        <v>722</v>
      </c>
      <c r="C490" s="102" t="s">
        <v>723</v>
      </c>
      <c r="D490" s="16" t="s">
        <v>724</v>
      </c>
      <c r="E490" s="155" t="s">
        <v>855</v>
      </c>
      <c r="F490" s="29">
        <v>3988.0397463039999</v>
      </c>
      <c r="G490" s="29">
        <v>3988.0397463039999</v>
      </c>
      <c r="H490" s="29">
        <v>0</v>
      </c>
      <c r="I490" s="29">
        <v>0</v>
      </c>
      <c r="J490" s="162"/>
      <c r="K490" s="30">
        <f t="shared" si="72"/>
        <v>3988.04</v>
      </c>
      <c r="L490" s="71">
        <f t="shared" si="73"/>
        <v>1.0000000636142106</v>
      </c>
      <c r="M490" s="29">
        <f t="shared" si="74"/>
        <v>3988.04</v>
      </c>
      <c r="N490" s="71">
        <f t="shared" si="75"/>
        <v>1.0000000636142106</v>
      </c>
      <c r="O490" s="29">
        <f t="shared" si="76"/>
        <v>0</v>
      </c>
      <c r="P490" s="71" t="e">
        <f t="shared" si="77"/>
        <v>#DIV/0!</v>
      </c>
      <c r="Q490" s="29">
        <f t="shared" si="78"/>
        <v>0</v>
      </c>
      <c r="R490" s="72" t="e">
        <f t="shared" si="79"/>
        <v>#DIV/0!</v>
      </c>
    </row>
    <row r="491" spans="1:18" ht="15.75" x14ac:dyDescent="0.25">
      <c r="A491" s="100" t="s">
        <v>725</v>
      </c>
      <c r="B491" s="102" t="s">
        <v>726</v>
      </c>
      <c r="C491" s="102" t="s">
        <v>727</v>
      </c>
      <c r="D491" s="16" t="s">
        <v>728</v>
      </c>
      <c r="E491" s="155" t="s">
        <v>851</v>
      </c>
      <c r="F491" s="29">
        <v>25.372590325759997</v>
      </c>
      <c r="G491" s="29">
        <v>25.372590325759997</v>
      </c>
      <c r="H491" s="29">
        <v>0</v>
      </c>
      <c r="I491" s="29">
        <v>0</v>
      </c>
      <c r="J491" s="162"/>
      <c r="K491" s="30">
        <f t="shared" si="72"/>
        <v>25.37</v>
      </c>
      <c r="L491" s="71">
        <f t="shared" si="73"/>
        <v>0.99989790850178328</v>
      </c>
      <c r="M491" s="29">
        <f t="shared" si="74"/>
        <v>25.37</v>
      </c>
      <c r="N491" s="71">
        <f t="shared" si="75"/>
        <v>0.99989790850178328</v>
      </c>
      <c r="O491" s="29">
        <f t="shared" si="76"/>
        <v>0</v>
      </c>
      <c r="P491" s="71" t="e">
        <f t="shared" si="77"/>
        <v>#DIV/0!</v>
      </c>
      <c r="Q491" s="29">
        <f t="shared" si="78"/>
        <v>0</v>
      </c>
      <c r="R491" s="72" t="e">
        <f t="shared" si="79"/>
        <v>#DIV/0!</v>
      </c>
    </row>
    <row r="492" spans="1:18" ht="15.75" x14ac:dyDescent="0.25">
      <c r="A492" s="100" t="s">
        <v>729</v>
      </c>
      <c r="B492" s="102" t="s">
        <v>730</v>
      </c>
      <c r="C492" s="102" t="s">
        <v>731</v>
      </c>
      <c r="D492" s="16" t="s">
        <v>372</v>
      </c>
      <c r="E492" s="155" t="s">
        <v>851</v>
      </c>
      <c r="F492" s="29">
        <v>169.61076621056003</v>
      </c>
      <c r="G492" s="29">
        <v>93.840011010560005</v>
      </c>
      <c r="H492" s="29">
        <v>75.770755200000011</v>
      </c>
      <c r="I492" s="29">
        <v>0</v>
      </c>
      <c r="J492" s="162"/>
      <c r="K492" s="30">
        <f t="shared" si="72"/>
        <v>169.61</v>
      </c>
      <c r="L492" s="71">
        <f t="shared" si="73"/>
        <v>0.99999548253582515</v>
      </c>
      <c r="M492" s="29">
        <f t="shared" si="74"/>
        <v>93.84</v>
      </c>
      <c r="N492" s="71">
        <f t="shared" si="75"/>
        <v>0.99999988266668038</v>
      </c>
      <c r="O492" s="29">
        <f t="shared" si="76"/>
        <v>75.77</v>
      </c>
      <c r="P492" s="71">
        <f t="shared" si="77"/>
        <v>0.99999003309392887</v>
      </c>
      <c r="Q492" s="29">
        <f t="shared" si="78"/>
        <v>0</v>
      </c>
      <c r="R492" s="72" t="e">
        <f t="shared" si="79"/>
        <v>#DIV/0!</v>
      </c>
    </row>
    <row r="493" spans="1:18" ht="31.5" x14ac:dyDescent="0.25">
      <c r="A493" s="100" t="s">
        <v>732</v>
      </c>
      <c r="B493" s="102" t="s">
        <v>733</v>
      </c>
      <c r="C493" s="102" t="s">
        <v>1251</v>
      </c>
      <c r="D493" s="16" t="s">
        <v>372</v>
      </c>
      <c r="E493" s="155" t="s">
        <v>851</v>
      </c>
      <c r="F493" s="29">
        <v>4.911031133439999</v>
      </c>
      <c r="G493" s="29">
        <v>4.7359311334399994</v>
      </c>
      <c r="H493" s="29">
        <v>0.17510000000000001</v>
      </c>
      <c r="I493" s="29">
        <v>0</v>
      </c>
      <c r="J493" s="162"/>
      <c r="K493" s="30">
        <f t="shared" si="72"/>
        <v>4.92</v>
      </c>
      <c r="L493" s="71">
        <f t="shared" si="73"/>
        <v>1.001826269538169</v>
      </c>
      <c r="M493" s="29">
        <f t="shared" si="74"/>
        <v>4.74</v>
      </c>
      <c r="N493" s="71">
        <f t="shared" si="75"/>
        <v>1.0008591481686191</v>
      </c>
      <c r="O493" s="29">
        <f t="shared" si="76"/>
        <v>0.18</v>
      </c>
      <c r="P493" s="71">
        <f t="shared" si="77"/>
        <v>1.0279840091376355</v>
      </c>
      <c r="Q493" s="29">
        <f t="shared" si="78"/>
        <v>0</v>
      </c>
      <c r="R493" s="72" t="e">
        <f t="shared" si="79"/>
        <v>#DIV/0!</v>
      </c>
    </row>
    <row r="494" spans="1:18" ht="31.5" x14ac:dyDescent="0.25">
      <c r="A494" s="100" t="s">
        <v>734</v>
      </c>
      <c r="B494" s="102" t="s">
        <v>735</v>
      </c>
      <c r="C494" s="102" t="s">
        <v>1087</v>
      </c>
      <c r="D494" s="16" t="s">
        <v>372</v>
      </c>
      <c r="E494" s="155" t="s">
        <v>851</v>
      </c>
      <c r="F494" s="29">
        <v>94.891007999999985</v>
      </c>
      <c r="G494" s="29">
        <v>94.891007999999985</v>
      </c>
      <c r="H494" s="29">
        <v>0</v>
      </c>
      <c r="I494" s="29">
        <v>0</v>
      </c>
      <c r="J494" s="162"/>
      <c r="K494" s="30">
        <f t="shared" si="72"/>
        <v>94.89</v>
      </c>
      <c r="L494" s="71">
        <f t="shared" si="73"/>
        <v>0.99998937728641279</v>
      </c>
      <c r="M494" s="29">
        <f t="shared" si="74"/>
        <v>94.89</v>
      </c>
      <c r="N494" s="71">
        <f t="shared" si="75"/>
        <v>0.99998937728641279</v>
      </c>
      <c r="O494" s="29">
        <f t="shared" si="76"/>
        <v>0</v>
      </c>
      <c r="P494" s="71" t="e">
        <f t="shared" si="77"/>
        <v>#DIV/0!</v>
      </c>
      <c r="Q494" s="29">
        <f t="shared" si="78"/>
        <v>0</v>
      </c>
      <c r="R494" s="72" t="e">
        <f t="shared" si="79"/>
        <v>#DIV/0!</v>
      </c>
    </row>
    <row r="495" spans="1:18" ht="18.75" x14ac:dyDescent="0.25">
      <c r="A495" s="9" t="s">
        <v>736</v>
      </c>
      <c r="B495" s="9"/>
      <c r="C495" s="9"/>
      <c r="D495" s="154"/>
      <c r="E495" s="157"/>
      <c r="F495" s="29"/>
      <c r="G495" s="29"/>
      <c r="H495" s="29"/>
      <c r="I495" s="29"/>
      <c r="J495" s="162"/>
      <c r="K495" s="30"/>
      <c r="L495" s="71"/>
      <c r="M495" s="29"/>
      <c r="N495" s="71"/>
      <c r="O495" s="29"/>
      <c r="P495" s="71"/>
      <c r="Q495" s="29"/>
      <c r="R495" s="72"/>
    </row>
    <row r="496" spans="1:18" ht="31.5" x14ac:dyDescent="0.25">
      <c r="A496" s="100" t="s">
        <v>737</v>
      </c>
      <c r="B496" s="102" t="s">
        <v>738</v>
      </c>
      <c r="C496" s="102" t="s">
        <v>1252</v>
      </c>
      <c r="D496" s="16" t="s">
        <v>898</v>
      </c>
      <c r="E496" s="155" t="s">
        <v>851</v>
      </c>
      <c r="F496" s="29">
        <v>325.96492520704004</v>
      </c>
      <c r="G496" s="29">
        <v>325.96492520704004</v>
      </c>
      <c r="H496" s="29">
        <v>0</v>
      </c>
      <c r="I496" s="29">
        <v>0</v>
      </c>
      <c r="J496" s="162"/>
      <c r="K496" s="30">
        <f t="shared" si="72"/>
        <v>325.95999999999998</v>
      </c>
      <c r="L496" s="71">
        <f t="shared" si="73"/>
        <v>0.99998489037727933</v>
      </c>
      <c r="M496" s="29">
        <f t="shared" si="74"/>
        <v>325.95999999999998</v>
      </c>
      <c r="N496" s="71">
        <f t="shared" si="75"/>
        <v>0.99998489037727933</v>
      </c>
      <c r="O496" s="29">
        <f t="shared" si="76"/>
        <v>0</v>
      </c>
      <c r="P496" s="71" t="e">
        <f t="shared" si="77"/>
        <v>#DIV/0!</v>
      </c>
      <c r="Q496" s="29">
        <f t="shared" si="78"/>
        <v>0</v>
      </c>
      <c r="R496" s="72" t="e">
        <f t="shared" si="79"/>
        <v>#DIV/0!</v>
      </c>
    </row>
    <row r="497" spans="1:18" ht="47.25" x14ac:dyDescent="0.25">
      <c r="A497" s="100" t="s">
        <v>739</v>
      </c>
      <c r="B497" s="102" t="s">
        <v>899</v>
      </c>
      <c r="C497" s="102" t="s">
        <v>1253</v>
      </c>
      <c r="D497" s="16" t="s">
        <v>740</v>
      </c>
      <c r="E497" s="155" t="s">
        <v>851</v>
      </c>
      <c r="F497" s="29">
        <v>620.04267608576004</v>
      </c>
      <c r="G497" s="29">
        <v>620.04267608576004</v>
      </c>
      <c r="H497" s="29">
        <v>0</v>
      </c>
      <c r="I497" s="29">
        <v>0</v>
      </c>
      <c r="J497" s="162"/>
      <c r="K497" s="30">
        <f t="shared" si="72"/>
        <v>620.04</v>
      </c>
      <c r="L497" s="71">
        <f t="shared" si="73"/>
        <v>0.99999568402972361</v>
      </c>
      <c r="M497" s="29">
        <f t="shared" si="74"/>
        <v>620.04</v>
      </c>
      <c r="N497" s="71">
        <f t="shared" si="75"/>
        <v>0.99999568402972361</v>
      </c>
      <c r="O497" s="29">
        <f t="shared" si="76"/>
        <v>0</v>
      </c>
      <c r="P497" s="71" t="e">
        <f t="shared" si="77"/>
        <v>#DIV/0!</v>
      </c>
      <c r="Q497" s="29">
        <f t="shared" si="78"/>
        <v>0</v>
      </c>
      <c r="R497" s="72" t="e">
        <f t="shared" si="79"/>
        <v>#DIV/0!</v>
      </c>
    </row>
    <row r="498" spans="1:18" ht="18.75" x14ac:dyDescent="0.25">
      <c r="A498" s="137" t="s">
        <v>591</v>
      </c>
      <c r="B498" s="138"/>
      <c r="C498" s="138"/>
      <c r="D498" s="154"/>
      <c r="E498" s="157"/>
      <c r="F498" s="29"/>
      <c r="G498" s="29"/>
      <c r="H498" s="29"/>
      <c r="I498" s="29"/>
      <c r="J498" s="162"/>
      <c r="K498" s="30"/>
      <c r="L498" s="71"/>
      <c r="M498" s="29"/>
      <c r="N498" s="71"/>
      <c r="O498" s="29"/>
      <c r="P498" s="71"/>
      <c r="Q498" s="29"/>
      <c r="R498" s="72"/>
    </row>
    <row r="499" spans="1:18" ht="31.5" x14ac:dyDescent="0.25">
      <c r="A499" s="100" t="s">
        <v>741</v>
      </c>
      <c r="B499" s="102" t="s">
        <v>742</v>
      </c>
      <c r="C499" s="102" t="s">
        <v>743</v>
      </c>
      <c r="D499" s="16" t="s">
        <v>372</v>
      </c>
      <c r="E499" s="155" t="s">
        <v>856</v>
      </c>
      <c r="F499" s="29">
        <v>2023.5743027397334</v>
      </c>
      <c r="G499" s="29">
        <v>1963.3622194064001</v>
      </c>
      <c r="H499" s="29">
        <v>60.212083333333339</v>
      </c>
      <c r="I499" s="29">
        <v>0</v>
      </c>
      <c r="J499" s="162"/>
      <c r="K499" s="30">
        <f t="shared" si="72"/>
        <v>2023.57</v>
      </c>
      <c r="L499" s="71">
        <f t="shared" si="73"/>
        <v>0.99999787369323301</v>
      </c>
      <c r="M499" s="29">
        <f t="shared" si="74"/>
        <v>1963.36</v>
      </c>
      <c r="N499" s="71">
        <f t="shared" si="75"/>
        <v>0.99999886958892337</v>
      </c>
      <c r="O499" s="29">
        <f t="shared" si="76"/>
        <v>60.21</v>
      </c>
      <c r="P499" s="71">
        <f t="shared" si="77"/>
        <v>0.99996540007888768</v>
      </c>
      <c r="Q499" s="29">
        <f t="shared" si="78"/>
        <v>0</v>
      </c>
      <c r="R499" s="72" t="e">
        <f t="shared" si="79"/>
        <v>#DIV/0!</v>
      </c>
    </row>
    <row r="500" spans="1:18" ht="31.5" x14ac:dyDescent="0.25">
      <c r="A500" s="100" t="s">
        <v>744</v>
      </c>
      <c r="B500" s="102" t="s">
        <v>745</v>
      </c>
      <c r="C500" s="102" t="s">
        <v>746</v>
      </c>
      <c r="D500" s="16" t="s">
        <v>372</v>
      </c>
      <c r="E500" s="155" t="s">
        <v>856</v>
      </c>
      <c r="F500" s="29">
        <v>6742.5198370184535</v>
      </c>
      <c r="G500" s="29">
        <v>6682.3077536851197</v>
      </c>
      <c r="H500" s="29">
        <v>60.212083333333339</v>
      </c>
      <c r="I500" s="29">
        <v>0</v>
      </c>
      <c r="J500" s="162"/>
      <c r="K500" s="30">
        <f t="shared" si="72"/>
        <v>6742.52</v>
      </c>
      <c r="L500" s="71">
        <f t="shared" si="73"/>
        <v>1.0000000241722014</v>
      </c>
      <c r="M500" s="29">
        <f t="shared" si="74"/>
        <v>6682.31</v>
      </c>
      <c r="N500" s="71">
        <f t="shared" si="75"/>
        <v>1.0000003361585494</v>
      </c>
      <c r="O500" s="29">
        <f t="shared" si="76"/>
        <v>60.21</v>
      </c>
      <c r="P500" s="71">
        <f t="shared" si="77"/>
        <v>0.99996540007888768</v>
      </c>
      <c r="Q500" s="29">
        <f t="shared" si="78"/>
        <v>0</v>
      </c>
      <c r="R500" s="72" t="e">
        <f t="shared" si="79"/>
        <v>#DIV/0!</v>
      </c>
    </row>
    <row r="501" spans="1:18" ht="31.5" x14ac:dyDescent="0.25">
      <c r="A501" s="100" t="s">
        <v>747</v>
      </c>
      <c r="B501" s="102" t="s">
        <v>748</v>
      </c>
      <c r="C501" s="102" t="s">
        <v>749</v>
      </c>
      <c r="D501" s="16" t="s">
        <v>372</v>
      </c>
      <c r="E501" s="155" t="s">
        <v>856</v>
      </c>
      <c r="F501" s="29">
        <v>1049.5435433290131</v>
      </c>
      <c r="G501" s="29">
        <v>989.33145999567989</v>
      </c>
      <c r="H501" s="29">
        <v>60.212083333333339</v>
      </c>
      <c r="I501" s="29">
        <v>0</v>
      </c>
      <c r="J501" s="162"/>
      <c r="K501" s="30">
        <f t="shared" si="72"/>
        <v>1049.54</v>
      </c>
      <c r="L501" s="71">
        <f t="shared" si="73"/>
        <v>0.99999662393329403</v>
      </c>
      <c r="M501" s="29">
        <f t="shared" si="74"/>
        <v>989.33</v>
      </c>
      <c r="N501" s="71">
        <f t="shared" si="75"/>
        <v>0.99999852426033242</v>
      </c>
      <c r="O501" s="29">
        <f t="shared" si="76"/>
        <v>60.21</v>
      </c>
      <c r="P501" s="71">
        <f t="shared" si="77"/>
        <v>0.99996540007888768</v>
      </c>
      <c r="Q501" s="29">
        <f t="shared" si="78"/>
        <v>0</v>
      </c>
      <c r="R501" s="72" t="e">
        <f t="shared" si="79"/>
        <v>#DIV/0!</v>
      </c>
    </row>
    <row r="502" spans="1:18" ht="31.5" x14ac:dyDescent="0.25">
      <c r="A502" s="100" t="s">
        <v>750</v>
      </c>
      <c r="B502" s="102" t="s">
        <v>751</v>
      </c>
      <c r="C502" s="102" t="s">
        <v>752</v>
      </c>
      <c r="D502" s="16" t="s">
        <v>296</v>
      </c>
      <c r="E502" s="155" t="s">
        <v>852</v>
      </c>
      <c r="F502" s="29">
        <v>1296.3641207100802</v>
      </c>
      <c r="G502" s="29">
        <v>191.39537071007999</v>
      </c>
      <c r="H502" s="29">
        <v>1104.9687500000002</v>
      </c>
      <c r="I502" s="29">
        <v>0</v>
      </c>
      <c r="J502" s="162"/>
      <c r="K502" s="30">
        <f t="shared" si="72"/>
        <v>1296.3700000000001</v>
      </c>
      <c r="L502" s="71">
        <f t="shared" si="73"/>
        <v>1.0000045352149338</v>
      </c>
      <c r="M502" s="29">
        <f t="shared" si="74"/>
        <v>191.4</v>
      </c>
      <c r="N502" s="71">
        <f t="shared" si="75"/>
        <v>1.0000241870527111</v>
      </c>
      <c r="O502" s="29">
        <f t="shared" si="76"/>
        <v>1104.97</v>
      </c>
      <c r="P502" s="71">
        <f t="shared" si="77"/>
        <v>1.0000011312537118</v>
      </c>
      <c r="Q502" s="29">
        <f t="shared" si="78"/>
        <v>0</v>
      </c>
      <c r="R502" s="72" t="e">
        <f t="shared" si="79"/>
        <v>#DIV/0!</v>
      </c>
    </row>
    <row r="503" spans="1:18" ht="31.5" x14ac:dyDescent="0.25">
      <c r="A503" s="100" t="s">
        <v>753</v>
      </c>
      <c r="B503" s="102" t="s">
        <v>754</v>
      </c>
      <c r="C503" s="102" t="s">
        <v>755</v>
      </c>
      <c r="D503" s="16" t="s">
        <v>296</v>
      </c>
      <c r="E503" s="155" t="s">
        <v>852</v>
      </c>
      <c r="F503" s="29">
        <v>6996.4339129849604</v>
      </c>
      <c r="G503" s="29">
        <v>2690.6464129849601</v>
      </c>
      <c r="H503" s="29">
        <v>4305.7875000000004</v>
      </c>
      <c r="I503" s="29">
        <v>0</v>
      </c>
      <c r="J503" s="162"/>
      <c r="K503" s="30">
        <f t="shared" si="72"/>
        <v>6996.4400000000005</v>
      </c>
      <c r="L503" s="71">
        <f t="shared" si="73"/>
        <v>1.0000008700167995</v>
      </c>
      <c r="M503" s="29">
        <f t="shared" si="74"/>
        <v>2690.65</v>
      </c>
      <c r="N503" s="71">
        <f t="shared" si="75"/>
        <v>1.0000013331424831</v>
      </c>
      <c r="O503" s="29">
        <f t="shared" si="76"/>
        <v>4305.79</v>
      </c>
      <c r="P503" s="71">
        <f t="shared" si="77"/>
        <v>1.000000580613883</v>
      </c>
      <c r="Q503" s="29">
        <f t="shared" si="78"/>
        <v>0</v>
      </c>
      <c r="R503" s="72" t="e">
        <f t="shared" si="79"/>
        <v>#DIV/0!</v>
      </c>
    </row>
    <row r="504" spans="1:18" ht="15.75" x14ac:dyDescent="0.25">
      <c r="A504" s="100" t="s">
        <v>756</v>
      </c>
      <c r="B504" s="102" t="s">
        <v>757</v>
      </c>
      <c r="C504" s="102" t="s">
        <v>758</v>
      </c>
      <c r="D504" s="16" t="s">
        <v>296</v>
      </c>
      <c r="E504" s="155" t="s">
        <v>852</v>
      </c>
      <c r="F504" s="29">
        <v>235.25062399999999</v>
      </c>
      <c r="G504" s="29">
        <v>235.25062399999999</v>
      </c>
      <c r="H504" s="29">
        <v>0</v>
      </c>
      <c r="I504" s="29">
        <v>0</v>
      </c>
      <c r="J504" s="162"/>
      <c r="K504" s="30">
        <f t="shared" si="72"/>
        <v>235.25</v>
      </c>
      <c r="L504" s="71">
        <f t="shared" si="73"/>
        <v>0.99999734750969249</v>
      </c>
      <c r="M504" s="29">
        <f t="shared" si="74"/>
        <v>235.25</v>
      </c>
      <c r="N504" s="71">
        <f t="shared" si="75"/>
        <v>0.99999734750969249</v>
      </c>
      <c r="O504" s="29">
        <f t="shared" si="76"/>
        <v>0</v>
      </c>
      <c r="P504" s="71" t="e">
        <f t="shared" si="77"/>
        <v>#DIV/0!</v>
      </c>
      <c r="Q504" s="29">
        <f t="shared" si="78"/>
        <v>0</v>
      </c>
      <c r="R504" s="72" t="e">
        <f t="shared" si="79"/>
        <v>#DIV/0!</v>
      </c>
    </row>
    <row r="505" spans="1:18" ht="15.75" x14ac:dyDescent="0.25">
      <c r="A505" s="100" t="s">
        <v>759</v>
      </c>
      <c r="B505" s="102" t="s">
        <v>760</v>
      </c>
      <c r="C505" s="102" t="s">
        <v>761</v>
      </c>
      <c r="D505" s="16" t="s">
        <v>296</v>
      </c>
      <c r="E505" s="155" t="s">
        <v>852</v>
      </c>
      <c r="F505" s="29">
        <v>502.57515003999998</v>
      </c>
      <c r="G505" s="29">
        <v>502.57515003999998</v>
      </c>
      <c r="H505" s="29">
        <v>0</v>
      </c>
      <c r="I505" s="29">
        <v>0</v>
      </c>
      <c r="J505" s="162"/>
      <c r="K505" s="30">
        <f t="shared" si="72"/>
        <v>502.58</v>
      </c>
      <c r="L505" s="71">
        <f t="shared" si="73"/>
        <v>1.000009650218479</v>
      </c>
      <c r="M505" s="29">
        <f t="shared" si="74"/>
        <v>502.58</v>
      </c>
      <c r="N505" s="71">
        <f t="shared" si="75"/>
        <v>1.000009650218479</v>
      </c>
      <c r="O505" s="29">
        <f t="shared" si="76"/>
        <v>0</v>
      </c>
      <c r="P505" s="71" t="e">
        <f t="shared" si="77"/>
        <v>#DIV/0!</v>
      </c>
      <c r="Q505" s="29">
        <f t="shared" si="78"/>
        <v>0</v>
      </c>
      <c r="R505" s="72" t="e">
        <f t="shared" si="79"/>
        <v>#DIV/0!</v>
      </c>
    </row>
    <row r="506" spans="1:18" ht="15.75" x14ac:dyDescent="0.25">
      <c r="A506" s="100" t="s">
        <v>762</v>
      </c>
      <c r="B506" s="102" t="s">
        <v>760</v>
      </c>
      <c r="C506" s="102" t="s">
        <v>763</v>
      </c>
      <c r="D506" s="16" t="s">
        <v>372</v>
      </c>
      <c r="E506" s="155" t="s">
        <v>852</v>
      </c>
      <c r="F506" s="29">
        <v>155.97956551999999</v>
      </c>
      <c r="G506" s="29">
        <v>155.97956551999999</v>
      </c>
      <c r="H506" s="29">
        <v>0</v>
      </c>
      <c r="I506" s="29">
        <v>0</v>
      </c>
      <c r="J506" s="162"/>
      <c r="K506" s="30">
        <f t="shared" si="72"/>
        <v>155.97999999999999</v>
      </c>
      <c r="L506" s="71">
        <f t="shared" si="73"/>
        <v>1.0000027854930775</v>
      </c>
      <c r="M506" s="29">
        <f t="shared" si="74"/>
        <v>155.97999999999999</v>
      </c>
      <c r="N506" s="71">
        <f t="shared" si="75"/>
        <v>1.0000027854930775</v>
      </c>
      <c r="O506" s="29">
        <f t="shared" si="76"/>
        <v>0</v>
      </c>
      <c r="P506" s="71" t="e">
        <f t="shared" si="77"/>
        <v>#DIV/0!</v>
      </c>
      <c r="Q506" s="29">
        <f t="shared" si="78"/>
        <v>0</v>
      </c>
      <c r="R506" s="72" t="e">
        <f t="shared" si="79"/>
        <v>#DIV/0!</v>
      </c>
    </row>
    <row r="507" spans="1:18" ht="15.75" x14ac:dyDescent="0.25">
      <c r="A507" s="100" t="s">
        <v>764</v>
      </c>
      <c r="B507" s="102" t="s">
        <v>765</v>
      </c>
      <c r="C507" s="102" t="s">
        <v>766</v>
      </c>
      <c r="D507" s="16" t="s">
        <v>296</v>
      </c>
      <c r="E507" s="155" t="s">
        <v>852</v>
      </c>
      <c r="F507" s="29">
        <v>1806.3887199999999</v>
      </c>
      <c r="G507" s="29">
        <v>1806.3887199999999</v>
      </c>
      <c r="H507" s="29">
        <v>0</v>
      </c>
      <c r="I507" s="29">
        <v>0</v>
      </c>
      <c r="J507" s="162"/>
      <c r="K507" s="30">
        <f t="shared" si="72"/>
        <v>1806.39</v>
      </c>
      <c r="L507" s="71">
        <f t="shared" si="73"/>
        <v>1.0000007085960989</v>
      </c>
      <c r="M507" s="29">
        <f t="shared" si="74"/>
        <v>1806.39</v>
      </c>
      <c r="N507" s="71">
        <f t="shared" si="75"/>
        <v>1.0000007085960989</v>
      </c>
      <c r="O507" s="29">
        <f t="shared" si="76"/>
        <v>0</v>
      </c>
      <c r="P507" s="71" t="e">
        <f t="shared" si="77"/>
        <v>#DIV/0!</v>
      </c>
      <c r="Q507" s="29">
        <f t="shared" si="78"/>
        <v>0</v>
      </c>
      <c r="R507" s="72" t="e">
        <f t="shared" si="79"/>
        <v>#DIV/0!</v>
      </c>
    </row>
    <row r="508" spans="1:18" ht="31.5" x14ac:dyDescent="0.25">
      <c r="A508" s="100" t="s">
        <v>767</v>
      </c>
      <c r="B508" s="102" t="s">
        <v>962</v>
      </c>
      <c r="C508" s="102" t="s">
        <v>972</v>
      </c>
      <c r="D508" s="16" t="s">
        <v>296</v>
      </c>
      <c r="E508" s="155" t="s">
        <v>857</v>
      </c>
      <c r="F508" s="29">
        <v>4015.0989</v>
      </c>
      <c r="G508" s="29">
        <v>2783.0989</v>
      </c>
      <c r="H508" s="29">
        <v>1232</v>
      </c>
      <c r="I508" s="29">
        <v>0</v>
      </c>
      <c r="J508" s="162"/>
      <c r="K508" s="30">
        <f t="shared" si="72"/>
        <v>4015.1</v>
      </c>
      <c r="L508" s="71">
        <f t="shared" si="73"/>
        <v>1.0000002739658542</v>
      </c>
      <c r="M508" s="29">
        <f t="shared" si="74"/>
        <v>2783.1</v>
      </c>
      <c r="N508" s="71">
        <f t="shared" si="75"/>
        <v>1.0000003952428711</v>
      </c>
      <c r="O508" s="29">
        <f t="shared" si="76"/>
        <v>1232</v>
      </c>
      <c r="P508" s="71">
        <f t="shared" si="77"/>
        <v>1</v>
      </c>
      <c r="Q508" s="29">
        <f t="shared" si="78"/>
        <v>0</v>
      </c>
      <c r="R508" s="72" t="e">
        <f t="shared" si="79"/>
        <v>#DIV/0!</v>
      </c>
    </row>
    <row r="509" spans="1:18" ht="15.75" x14ac:dyDescent="0.25">
      <c r="A509" s="100" t="s">
        <v>768</v>
      </c>
      <c r="B509" s="102" t="s">
        <v>769</v>
      </c>
      <c r="C509" s="102" t="s">
        <v>770</v>
      </c>
      <c r="D509" s="16" t="s">
        <v>296</v>
      </c>
      <c r="E509" s="155" t="s">
        <v>857</v>
      </c>
      <c r="F509" s="29">
        <v>1309.828712</v>
      </c>
      <c r="G509" s="29">
        <v>1062.828712</v>
      </c>
      <c r="H509" s="29">
        <v>247</v>
      </c>
      <c r="I509" s="29">
        <v>0</v>
      </c>
      <c r="J509" s="162"/>
      <c r="K509" s="30">
        <f t="shared" si="72"/>
        <v>1309.83</v>
      </c>
      <c r="L509" s="71">
        <f t="shared" si="73"/>
        <v>1.0000009833346819</v>
      </c>
      <c r="M509" s="29">
        <f t="shared" si="74"/>
        <v>1062.83</v>
      </c>
      <c r="N509" s="71">
        <f t="shared" si="75"/>
        <v>1.0000012118603736</v>
      </c>
      <c r="O509" s="29">
        <f t="shared" si="76"/>
        <v>247</v>
      </c>
      <c r="P509" s="71">
        <f t="shared" si="77"/>
        <v>1</v>
      </c>
      <c r="Q509" s="29">
        <f t="shared" si="78"/>
        <v>0</v>
      </c>
      <c r="R509" s="72" t="e">
        <f t="shared" si="79"/>
        <v>#DIV/0!</v>
      </c>
    </row>
    <row r="510" spans="1:18" ht="15.75" x14ac:dyDescent="0.25">
      <c r="A510" s="100" t="s">
        <v>771</v>
      </c>
      <c r="B510" s="102" t="s">
        <v>772</v>
      </c>
      <c r="C510" s="102" t="s">
        <v>963</v>
      </c>
      <c r="D510" s="16" t="s">
        <v>296</v>
      </c>
      <c r="E510" s="155" t="s">
        <v>857</v>
      </c>
      <c r="F510" s="29">
        <v>2365.3199079999995</v>
      </c>
      <c r="G510" s="29">
        <v>1951.3199079999997</v>
      </c>
      <c r="H510" s="29">
        <v>414</v>
      </c>
      <c r="I510" s="29">
        <v>0</v>
      </c>
      <c r="J510" s="162"/>
      <c r="K510" s="30">
        <f t="shared" si="72"/>
        <v>2365.3199999999997</v>
      </c>
      <c r="L510" s="71">
        <f t="shared" si="73"/>
        <v>1.0000000388953731</v>
      </c>
      <c r="M510" s="29">
        <f t="shared" si="74"/>
        <v>1951.32</v>
      </c>
      <c r="N510" s="71">
        <f t="shared" si="75"/>
        <v>1.0000000471475743</v>
      </c>
      <c r="O510" s="29">
        <f t="shared" si="76"/>
        <v>414</v>
      </c>
      <c r="P510" s="71">
        <f t="shared" si="77"/>
        <v>1</v>
      </c>
      <c r="Q510" s="29">
        <f t="shared" si="78"/>
        <v>0</v>
      </c>
      <c r="R510" s="72" t="e">
        <f t="shared" si="79"/>
        <v>#DIV/0!</v>
      </c>
    </row>
    <row r="511" spans="1:18" ht="15.75" x14ac:dyDescent="0.25">
      <c r="A511" s="100" t="s">
        <v>773</v>
      </c>
      <c r="B511" s="102" t="s">
        <v>774</v>
      </c>
      <c r="C511" s="102" t="s">
        <v>964</v>
      </c>
      <c r="D511" s="16" t="s">
        <v>296</v>
      </c>
      <c r="E511" s="155" t="s">
        <v>857</v>
      </c>
      <c r="F511" s="29">
        <v>593.77096400000005</v>
      </c>
      <c r="G511" s="29">
        <v>329.77096399999999</v>
      </c>
      <c r="H511" s="29">
        <v>264</v>
      </c>
      <c r="I511" s="29">
        <v>0</v>
      </c>
      <c r="J511" s="162"/>
      <c r="K511" s="30">
        <f t="shared" si="72"/>
        <v>593.77</v>
      </c>
      <c r="L511" s="71">
        <f t="shared" si="73"/>
        <v>0.99999837647837553</v>
      </c>
      <c r="M511" s="29">
        <f t="shared" si="74"/>
        <v>329.77</v>
      </c>
      <c r="N511" s="71">
        <f t="shared" si="75"/>
        <v>0.99999707675900773</v>
      </c>
      <c r="O511" s="29">
        <f t="shared" si="76"/>
        <v>264</v>
      </c>
      <c r="P511" s="71">
        <f t="shared" si="77"/>
        <v>1</v>
      </c>
      <c r="Q511" s="29">
        <f t="shared" si="78"/>
        <v>0</v>
      </c>
      <c r="R511" s="72" t="e">
        <f t="shared" si="79"/>
        <v>#DIV/0!</v>
      </c>
    </row>
    <row r="512" spans="1:18" ht="31.5" x14ac:dyDescent="0.25">
      <c r="A512" s="100" t="s">
        <v>775</v>
      </c>
      <c r="B512" s="102" t="s">
        <v>776</v>
      </c>
      <c r="C512" s="102" t="s">
        <v>777</v>
      </c>
      <c r="D512" s="16" t="s">
        <v>884</v>
      </c>
      <c r="E512" s="155" t="s">
        <v>851</v>
      </c>
      <c r="F512" s="29">
        <v>1.25</v>
      </c>
      <c r="G512" s="29"/>
      <c r="H512" s="29"/>
      <c r="I512" s="29"/>
      <c r="J512" s="162"/>
      <c r="K512" s="30">
        <v>1.25</v>
      </c>
      <c r="L512" s="71"/>
      <c r="M512" s="29"/>
      <c r="N512" s="71"/>
      <c r="O512" s="29"/>
      <c r="P512" s="71"/>
      <c r="Q512" s="29"/>
      <c r="R512" s="72"/>
    </row>
    <row r="513" spans="1:18" ht="31.5" x14ac:dyDescent="0.25">
      <c r="A513" s="100" t="s">
        <v>778</v>
      </c>
      <c r="B513" s="102" t="s">
        <v>779</v>
      </c>
      <c r="C513" s="102" t="s">
        <v>780</v>
      </c>
      <c r="D513" s="128" t="s">
        <v>884</v>
      </c>
      <c r="E513" s="155" t="s">
        <v>858</v>
      </c>
      <c r="F513" s="29">
        <v>1.2</v>
      </c>
      <c r="G513" s="29"/>
      <c r="H513" s="29"/>
      <c r="I513" s="29"/>
      <c r="J513" s="162"/>
      <c r="K513" s="30">
        <v>1.2</v>
      </c>
      <c r="L513" s="71"/>
      <c r="M513" s="29"/>
      <c r="N513" s="71"/>
      <c r="O513" s="29"/>
      <c r="P513" s="71"/>
      <c r="Q513" s="29"/>
      <c r="R513" s="72"/>
    </row>
    <row r="514" spans="1:18" ht="18.75" x14ac:dyDescent="0.25">
      <c r="A514" s="137" t="s">
        <v>781</v>
      </c>
      <c r="B514" s="138"/>
      <c r="C514" s="138"/>
      <c r="D514" s="154"/>
      <c r="E514" s="157"/>
      <c r="F514" s="29"/>
      <c r="G514" s="29"/>
      <c r="H514" s="29"/>
      <c r="I514" s="29"/>
      <c r="J514" s="162"/>
      <c r="K514" s="30"/>
      <c r="L514" s="71"/>
      <c r="M514" s="29"/>
      <c r="N514" s="71"/>
      <c r="O514" s="29"/>
      <c r="P514" s="71"/>
      <c r="Q514" s="29"/>
      <c r="R514" s="72"/>
    </row>
    <row r="515" spans="1:18" ht="47.25" x14ac:dyDescent="0.25">
      <c r="A515" s="100" t="s">
        <v>782</v>
      </c>
      <c r="B515" s="102" t="s">
        <v>783</v>
      </c>
      <c r="C515" s="102" t="s">
        <v>784</v>
      </c>
      <c r="D515" s="16" t="s">
        <v>785</v>
      </c>
      <c r="E515" s="155" t="s">
        <v>859</v>
      </c>
      <c r="F515" s="29">
        <v>1443.0179005439998</v>
      </c>
      <c r="G515" s="29">
        <v>1384.3491005439998</v>
      </c>
      <c r="H515" s="29">
        <v>58.668800000000005</v>
      </c>
      <c r="I515" s="29">
        <v>0</v>
      </c>
      <c r="J515" s="162"/>
      <c r="K515" s="30">
        <f t="shared" si="72"/>
        <v>1443.02</v>
      </c>
      <c r="L515" s="71">
        <f t="shared" si="73"/>
        <v>1.0000014549064149</v>
      </c>
      <c r="M515" s="29">
        <f t="shared" si="74"/>
        <v>1384.35</v>
      </c>
      <c r="N515" s="71">
        <f t="shared" si="75"/>
        <v>1.0000006497320653</v>
      </c>
      <c r="O515" s="29">
        <f t="shared" si="76"/>
        <v>58.67</v>
      </c>
      <c r="P515" s="71">
        <f t="shared" si="77"/>
        <v>1.0000204538016799</v>
      </c>
      <c r="Q515" s="29">
        <f t="shared" si="78"/>
        <v>0</v>
      </c>
      <c r="R515" s="72" t="e">
        <f t="shared" si="79"/>
        <v>#DIV/0!</v>
      </c>
    </row>
    <row r="516" spans="1:18" ht="31.5" x14ac:dyDescent="0.25">
      <c r="A516" s="100" t="s">
        <v>786</v>
      </c>
      <c r="B516" s="102" t="s">
        <v>787</v>
      </c>
      <c r="C516" s="102" t="s">
        <v>788</v>
      </c>
      <c r="D516" s="16" t="s">
        <v>789</v>
      </c>
      <c r="E516" s="155" t="s">
        <v>860</v>
      </c>
      <c r="F516" s="29">
        <v>454.30651596799993</v>
      </c>
      <c r="G516" s="29">
        <v>454.30651596799993</v>
      </c>
      <c r="H516" s="29">
        <v>0</v>
      </c>
      <c r="I516" s="29">
        <v>0</v>
      </c>
      <c r="J516" s="162"/>
      <c r="K516" s="30">
        <f t="shared" si="72"/>
        <v>454.31</v>
      </c>
      <c r="L516" s="71">
        <f t="shared" si="73"/>
        <v>1.0000076689016724</v>
      </c>
      <c r="M516" s="29">
        <f t="shared" si="74"/>
        <v>454.31</v>
      </c>
      <c r="N516" s="71">
        <f t="shared" si="75"/>
        <v>1.0000076689016724</v>
      </c>
      <c r="O516" s="29">
        <f t="shared" si="76"/>
        <v>0</v>
      </c>
      <c r="P516" s="71" t="e">
        <f t="shared" si="77"/>
        <v>#DIV/0!</v>
      </c>
      <c r="Q516" s="29">
        <f t="shared" si="78"/>
        <v>0</v>
      </c>
      <c r="R516" s="72" t="e">
        <f t="shared" si="79"/>
        <v>#DIV/0!</v>
      </c>
    </row>
    <row r="517" spans="1:18" ht="47.25" x14ac:dyDescent="0.25">
      <c r="A517" s="100" t="s">
        <v>790</v>
      </c>
      <c r="B517" s="102" t="s">
        <v>791</v>
      </c>
      <c r="C517" s="102" t="s">
        <v>792</v>
      </c>
      <c r="D517" s="16" t="s">
        <v>789</v>
      </c>
      <c r="E517" s="158"/>
      <c r="F517" s="29">
        <v>1012.3481811379201</v>
      </c>
      <c r="G517" s="29">
        <v>953.67938113792002</v>
      </c>
      <c r="H517" s="29">
        <v>58.668800000000005</v>
      </c>
      <c r="I517" s="29">
        <v>0</v>
      </c>
      <c r="J517" s="162"/>
      <c r="K517" s="30">
        <f t="shared" si="72"/>
        <v>1012.3499999999999</v>
      </c>
      <c r="L517" s="71">
        <f t="shared" si="73"/>
        <v>1.0000017966763943</v>
      </c>
      <c r="M517" s="29">
        <f t="shared" si="74"/>
        <v>953.68</v>
      </c>
      <c r="N517" s="71">
        <f t="shared" si="75"/>
        <v>1.000000648920478</v>
      </c>
      <c r="O517" s="29">
        <f t="shared" si="76"/>
        <v>58.67</v>
      </c>
      <c r="P517" s="71">
        <f t="shared" si="77"/>
        <v>1.0000204538016799</v>
      </c>
      <c r="Q517" s="29">
        <f t="shared" si="78"/>
        <v>0</v>
      </c>
      <c r="R517" s="72" t="e">
        <f t="shared" si="79"/>
        <v>#DIV/0!</v>
      </c>
    </row>
    <row r="518" spans="1:18" ht="15.75" x14ac:dyDescent="0.25">
      <c r="A518" s="100" t="s">
        <v>793</v>
      </c>
      <c r="B518" s="102" t="s">
        <v>794</v>
      </c>
      <c r="C518" s="102" t="s">
        <v>1088</v>
      </c>
      <c r="D518" s="16" t="s">
        <v>789</v>
      </c>
      <c r="E518" s="158"/>
      <c r="F518" s="29">
        <v>439.87912896</v>
      </c>
      <c r="G518" s="29">
        <v>439.87912896</v>
      </c>
      <c r="H518" s="29">
        <v>0</v>
      </c>
      <c r="I518" s="29">
        <v>0</v>
      </c>
      <c r="J518" s="162"/>
      <c r="K518" s="30">
        <f t="shared" si="72"/>
        <v>439.88</v>
      </c>
      <c r="L518" s="71">
        <f t="shared" si="73"/>
        <v>1.0000019801803328</v>
      </c>
      <c r="M518" s="29">
        <f t="shared" si="74"/>
        <v>439.88</v>
      </c>
      <c r="N518" s="71">
        <f t="shared" si="75"/>
        <v>1.0000019801803328</v>
      </c>
      <c r="O518" s="29">
        <f t="shared" si="76"/>
        <v>0</v>
      </c>
      <c r="P518" s="71" t="e">
        <f t="shared" si="77"/>
        <v>#DIV/0!</v>
      </c>
      <c r="Q518" s="29">
        <f t="shared" si="78"/>
        <v>0</v>
      </c>
      <c r="R518" s="72" t="e">
        <f t="shared" si="79"/>
        <v>#DIV/0!</v>
      </c>
    </row>
    <row r="519" spans="1:18" ht="141.75" x14ac:dyDescent="0.25">
      <c r="A519" s="100" t="s">
        <v>795</v>
      </c>
      <c r="B519" s="102" t="s">
        <v>796</v>
      </c>
      <c r="C519" s="102" t="s">
        <v>797</v>
      </c>
      <c r="D519" s="16" t="s">
        <v>785</v>
      </c>
      <c r="E519" s="158"/>
      <c r="F519" s="29">
        <v>930.36402786560006</v>
      </c>
      <c r="G519" s="29">
        <v>930.36402786560006</v>
      </c>
      <c r="H519" s="29">
        <v>0</v>
      </c>
      <c r="I519" s="29">
        <v>0</v>
      </c>
      <c r="J519" s="162"/>
      <c r="K519" s="30">
        <f t="shared" si="72"/>
        <v>930.36</v>
      </c>
      <c r="L519" s="71">
        <f t="shared" si="73"/>
        <v>0.99999567065634587</v>
      </c>
      <c r="M519" s="29">
        <f t="shared" si="74"/>
        <v>930.36</v>
      </c>
      <c r="N519" s="71">
        <f t="shared" si="75"/>
        <v>0.99999567065634587</v>
      </c>
      <c r="O519" s="29">
        <f t="shared" si="76"/>
        <v>0</v>
      </c>
      <c r="P519" s="71" t="e">
        <f t="shared" si="77"/>
        <v>#DIV/0!</v>
      </c>
      <c r="Q519" s="29">
        <f t="shared" si="78"/>
        <v>0</v>
      </c>
      <c r="R519" s="72" t="e">
        <f t="shared" si="79"/>
        <v>#DIV/0!</v>
      </c>
    </row>
    <row r="520" spans="1:18" ht="47.25" x14ac:dyDescent="0.25">
      <c r="A520" s="100" t="s">
        <v>798</v>
      </c>
      <c r="B520" s="102" t="s">
        <v>799</v>
      </c>
      <c r="C520" s="102" t="s">
        <v>800</v>
      </c>
      <c r="D520" s="16" t="s">
        <v>789</v>
      </c>
      <c r="E520" s="155"/>
      <c r="F520" s="29">
        <v>8904.5323980800003</v>
      </c>
      <c r="G520" s="29">
        <v>8507.5323980800003</v>
      </c>
      <c r="H520" s="29">
        <v>397</v>
      </c>
      <c r="I520" s="29">
        <v>0</v>
      </c>
      <c r="J520" s="162"/>
      <c r="K520" s="30">
        <f t="shared" si="72"/>
        <v>8904.5300000000007</v>
      </c>
      <c r="L520" s="71">
        <f t="shared" si="73"/>
        <v>0.9999997306899574</v>
      </c>
      <c r="M520" s="29">
        <f t="shared" si="74"/>
        <v>8507.5300000000007</v>
      </c>
      <c r="N520" s="71">
        <f t="shared" si="75"/>
        <v>0.99999971812273081</v>
      </c>
      <c r="O520" s="29">
        <f t="shared" si="76"/>
        <v>397</v>
      </c>
      <c r="P520" s="71">
        <f t="shared" si="77"/>
        <v>1</v>
      </c>
      <c r="Q520" s="29">
        <f t="shared" si="78"/>
        <v>0</v>
      </c>
      <c r="R520" s="72" t="e">
        <f t="shared" si="79"/>
        <v>#DIV/0!</v>
      </c>
    </row>
    <row r="521" spans="1:18" ht="47.25" x14ac:dyDescent="0.25">
      <c r="A521" s="100" t="s">
        <v>801</v>
      </c>
      <c r="B521" s="102" t="s">
        <v>802</v>
      </c>
      <c r="C521" s="102" t="s">
        <v>803</v>
      </c>
      <c r="D521" s="16" t="s">
        <v>789</v>
      </c>
      <c r="E521" s="155"/>
      <c r="F521" s="29">
        <v>10647.308638207998</v>
      </c>
      <c r="G521" s="29">
        <v>10172.608638207998</v>
      </c>
      <c r="H521" s="29">
        <v>474.70000000000005</v>
      </c>
      <c r="I521" s="29">
        <v>0</v>
      </c>
      <c r="J521" s="162"/>
      <c r="K521" s="30">
        <f t="shared" si="72"/>
        <v>10647.310000000001</v>
      </c>
      <c r="L521" s="71">
        <f t="shared" si="73"/>
        <v>1.0000001279001154</v>
      </c>
      <c r="M521" s="29">
        <f t="shared" si="74"/>
        <v>10172.61</v>
      </c>
      <c r="N521" s="71">
        <f t="shared" si="75"/>
        <v>1.0000001338685141</v>
      </c>
      <c r="O521" s="29">
        <f t="shared" si="76"/>
        <v>474.7</v>
      </c>
      <c r="P521" s="71">
        <f t="shared" si="77"/>
        <v>0.99999999999999989</v>
      </c>
      <c r="Q521" s="29">
        <f t="shared" si="78"/>
        <v>0</v>
      </c>
      <c r="R521" s="72" t="e">
        <f t="shared" si="79"/>
        <v>#DIV/0!</v>
      </c>
    </row>
    <row r="522" spans="1:18" ht="31.5" x14ac:dyDescent="0.25">
      <c r="A522" s="100" t="s">
        <v>804</v>
      </c>
      <c r="B522" s="102" t="s">
        <v>805</v>
      </c>
      <c r="C522" s="102" t="s">
        <v>806</v>
      </c>
      <c r="D522" s="16" t="s">
        <v>789</v>
      </c>
      <c r="E522" s="155"/>
      <c r="F522" s="29">
        <v>470.11621068800002</v>
      </c>
      <c r="G522" s="29">
        <v>411.44741068799999</v>
      </c>
      <c r="H522" s="29">
        <v>58.668800000000005</v>
      </c>
      <c r="I522" s="29">
        <v>0</v>
      </c>
      <c r="J522" s="162"/>
      <c r="K522" s="30">
        <f t="shared" si="72"/>
        <v>470.12</v>
      </c>
      <c r="L522" s="71">
        <f t="shared" si="73"/>
        <v>1.0000080603729755</v>
      </c>
      <c r="M522" s="29">
        <f t="shared" si="74"/>
        <v>411.45</v>
      </c>
      <c r="N522" s="71">
        <f t="shared" si="75"/>
        <v>1.0000062931785028</v>
      </c>
      <c r="O522" s="29">
        <f t="shared" si="76"/>
        <v>58.67</v>
      </c>
      <c r="P522" s="71">
        <f t="shared" si="77"/>
        <v>1.0000204538016799</v>
      </c>
      <c r="Q522" s="29">
        <f t="shared" si="78"/>
        <v>0</v>
      </c>
      <c r="R522" s="72" t="e">
        <f t="shared" si="79"/>
        <v>#DIV/0!</v>
      </c>
    </row>
    <row r="523" spans="1:18" ht="15.75" x14ac:dyDescent="0.25">
      <c r="A523" s="80"/>
      <c r="B523" s="81"/>
      <c r="C523" s="82"/>
      <c r="D523" s="83"/>
      <c r="E523" s="84"/>
    </row>
    <row r="524" spans="1:18" ht="31.5" x14ac:dyDescent="0.25">
      <c r="A524" s="85"/>
      <c r="B524" s="86" t="s">
        <v>1254</v>
      </c>
      <c r="C524" s="85"/>
      <c r="D524" s="85"/>
      <c r="E524" s="85"/>
    </row>
    <row r="525" spans="1:18" ht="31.5" x14ac:dyDescent="0.25">
      <c r="A525" s="87">
        <v>1</v>
      </c>
      <c r="B525" s="86" t="s">
        <v>1255</v>
      </c>
      <c r="C525" s="85"/>
      <c r="D525" s="85"/>
      <c r="E525" s="85"/>
    </row>
    <row r="526" spans="1:18" ht="31.5" x14ac:dyDescent="0.25">
      <c r="A526" s="87">
        <v>2</v>
      </c>
      <c r="B526" s="86" t="s">
        <v>885</v>
      </c>
      <c r="C526" s="85"/>
      <c r="D526" s="85"/>
      <c r="E526" s="85"/>
    </row>
    <row r="527" spans="1:18" ht="20.25" customHeight="1" x14ac:dyDescent="0.25">
      <c r="A527" s="87">
        <v>3</v>
      </c>
      <c r="B527" s="88" t="s">
        <v>886</v>
      </c>
      <c r="C527" s="85"/>
      <c r="D527" s="85"/>
      <c r="E527" s="85"/>
    </row>
    <row r="528" spans="1:18" ht="21" customHeight="1" x14ac:dyDescent="0.25">
      <c r="A528" s="87">
        <v>4</v>
      </c>
      <c r="B528" s="88" t="s">
        <v>887</v>
      </c>
      <c r="C528" s="85"/>
      <c r="D528" s="85"/>
      <c r="E528" s="85"/>
    </row>
    <row r="529" spans="1:5" ht="31.5" x14ac:dyDescent="0.25">
      <c r="A529" s="89">
        <v>5</v>
      </c>
      <c r="B529" s="88" t="s">
        <v>888</v>
      </c>
      <c r="C529" s="85"/>
      <c r="D529" s="85"/>
      <c r="E529" s="85"/>
    </row>
    <row r="530" spans="1:5" ht="34.5" customHeight="1" x14ac:dyDescent="0.25">
      <c r="A530" s="87">
        <v>7</v>
      </c>
      <c r="B530" s="90" t="s">
        <v>1256</v>
      </c>
      <c r="C530" s="85"/>
      <c r="D530" s="85"/>
      <c r="E530" s="85"/>
    </row>
    <row r="531" spans="1:5" ht="94.5" x14ac:dyDescent="0.25">
      <c r="A531" s="87">
        <v>8</v>
      </c>
      <c r="B531" s="90" t="s">
        <v>965</v>
      </c>
      <c r="C531" s="85"/>
      <c r="D531" s="85"/>
      <c r="E531" s="85"/>
    </row>
    <row r="532" spans="1:5" ht="60.75" x14ac:dyDescent="0.25">
      <c r="A532" s="87">
        <v>9</v>
      </c>
      <c r="B532" s="90" t="s">
        <v>1257</v>
      </c>
      <c r="C532" s="85"/>
      <c r="D532" s="85"/>
      <c r="E532" s="85"/>
    </row>
    <row r="533" spans="1:5" ht="75.75" x14ac:dyDescent="0.25">
      <c r="A533" s="87">
        <v>10</v>
      </c>
      <c r="B533" s="90" t="s">
        <v>1258</v>
      </c>
      <c r="C533" s="85"/>
      <c r="D533" s="85"/>
      <c r="E533" s="85"/>
    </row>
    <row r="534" spans="1:5" ht="30.75" x14ac:dyDescent="0.25">
      <c r="A534" s="87">
        <v>11</v>
      </c>
      <c r="B534" s="90" t="s">
        <v>1259</v>
      </c>
      <c r="C534" s="85"/>
      <c r="D534" s="85"/>
      <c r="E534" s="85"/>
    </row>
    <row r="535" spans="1:5" ht="47.25" x14ac:dyDescent="0.25">
      <c r="A535" s="87">
        <v>12</v>
      </c>
      <c r="B535" s="90" t="s">
        <v>966</v>
      </c>
      <c r="C535" s="85"/>
      <c r="D535" s="85"/>
      <c r="E535" s="85"/>
    </row>
  </sheetData>
  <sheetProtection formatCells="0" formatColumns="0" formatRows="0" insertColumns="0" insertRows="0" insertHyperlinks="0" deleteColumns="0" deleteRows="0" sort="0" autoFilter="0" pivotTables="0"/>
  <protectedRanges>
    <protectedRange sqref="H3" name="Диапазон1_1"/>
  </protectedRanges>
  <autoFilter ref="A8:R522"/>
  <mergeCells count="16">
    <mergeCell ref="A480:A482"/>
    <mergeCell ref="A208:C208"/>
    <mergeCell ref="A401:B401"/>
    <mergeCell ref="A402:B402"/>
    <mergeCell ref="A436:B436"/>
    <mergeCell ref="A437:B437"/>
    <mergeCell ref="A2:I2"/>
    <mergeCell ref="F6:I6"/>
    <mergeCell ref="A6:E6"/>
    <mergeCell ref="C5:F5"/>
    <mergeCell ref="A466:A468"/>
    <mergeCell ref="A10:C10"/>
    <mergeCell ref="A206:B206"/>
    <mergeCell ref="A207:C207"/>
    <mergeCell ref="A9:C9"/>
    <mergeCell ref="C4:F4"/>
  </mergeCells>
  <pageMargins left="0.51181102362204722" right="0.11811023622047245" top="0.35433070866141736" bottom="0.15748031496062992" header="0.31496062992125984" footer="0.31496062992125984"/>
  <pageSetup paperSize="9" scale="22" orientation="portrait" horizontalDpi="90" verticalDpi="90" r:id="rId1"/>
  <colBreaks count="1" manualBreakCount="1">
    <brk id="9" max="718"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НМЦ</vt:lpstr>
      <vt:lpstr>НМЦ!Область_печати</vt:lpstr>
    </vt:vector>
  </TitlesOfParts>
  <Company>ПАО "Ростелеком"</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Жемерин Петр Викторович</dc:creator>
  <cp:lastModifiedBy>Климова Ирина Валерьевна</cp:lastModifiedBy>
  <cp:lastPrinted>2023-09-04T00:45:43Z</cp:lastPrinted>
  <dcterms:created xsi:type="dcterms:W3CDTF">2022-06-02T08:54:35Z</dcterms:created>
  <dcterms:modified xsi:type="dcterms:W3CDTF">2024-10-10T05:10:24Z</dcterms:modified>
</cp:coreProperties>
</file>