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s10fs003.ks.rt.ru\DUZ\ЦК_ЗТИиИТ\ЕБПР 2024-2026\2. Онлайн тендер\1 этап\1. Центр\15429 B2B МО\1. Оформление\"/>
    </mc:Choice>
  </mc:AlternateContent>
  <bookViews>
    <workbookView xWindow="0" yWindow="0" windowWidth="28800" windowHeight="10200"/>
  </bookViews>
  <sheets>
    <sheet name="НМЦ" sheetId="2" r:id="rId1"/>
  </sheets>
  <definedNames>
    <definedName name="_xlnm._FilterDatabase" localSheetId="0" hidden="1">НМЦ!$A$8:$R$500</definedName>
    <definedName name="_xlnm.Print_Area" localSheetId="0">НМЦ!$A$1:$R$513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2" l="1"/>
  <c r="O324" i="2" l="1"/>
  <c r="P324" i="2" s="1"/>
  <c r="O21" i="2"/>
  <c r="P21" i="2" s="1"/>
  <c r="O33" i="2"/>
  <c r="P33" i="2" s="1"/>
  <c r="O39" i="2"/>
  <c r="P39" i="2" s="1"/>
  <c r="O46" i="2"/>
  <c r="P46" i="2" s="1"/>
  <c r="O52" i="2"/>
  <c r="P52" i="2" s="1"/>
  <c r="O59" i="2"/>
  <c r="P59" i="2" s="1"/>
  <c r="O65" i="2"/>
  <c r="P65" i="2" s="1"/>
  <c r="O72" i="2"/>
  <c r="P72" i="2" s="1"/>
  <c r="O78" i="2"/>
  <c r="P78" i="2" s="1"/>
  <c r="O85" i="2"/>
  <c r="P85" i="2" s="1"/>
  <c r="O91" i="2"/>
  <c r="P91" i="2" s="1"/>
  <c r="O98" i="2"/>
  <c r="P98" i="2" s="1"/>
  <c r="O104" i="2"/>
  <c r="P104" i="2" s="1"/>
  <c r="O111" i="2"/>
  <c r="P111" i="2" s="1"/>
  <c r="O117" i="2"/>
  <c r="P117" i="2" s="1"/>
  <c r="O123" i="2"/>
  <c r="P123" i="2" s="1"/>
  <c r="O129" i="2"/>
  <c r="P129" i="2" s="1"/>
  <c r="O136" i="2"/>
  <c r="P136" i="2" s="1"/>
  <c r="O142" i="2"/>
  <c r="P142" i="2" s="1"/>
  <c r="O148" i="2"/>
  <c r="P148" i="2" s="1"/>
  <c r="O155" i="2"/>
  <c r="P155" i="2" s="1"/>
  <c r="O161" i="2"/>
  <c r="P161" i="2" s="1"/>
  <c r="O167" i="2"/>
  <c r="P167" i="2" s="1"/>
  <c r="O173" i="2"/>
  <c r="P173" i="2" s="1"/>
  <c r="O180" i="2"/>
  <c r="P180" i="2" s="1"/>
  <c r="O186" i="2"/>
  <c r="P186" i="2" s="1"/>
  <c r="O194" i="2"/>
  <c r="P194" i="2" s="1"/>
  <c r="O202" i="2"/>
  <c r="P202" i="2" s="1"/>
  <c r="O211" i="2"/>
  <c r="P211" i="2" s="1"/>
  <c r="O218" i="2"/>
  <c r="P218" i="2" s="1"/>
  <c r="O226" i="2"/>
  <c r="P226" i="2" s="1"/>
  <c r="O232" i="2"/>
  <c r="P232" i="2" s="1"/>
  <c r="O238" i="2"/>
  <c r="P238" i="2" s="1"/>
  <c r="O244" i="2"/>
  <c r="P244" i="2" s="1"/>
  <c r="O251" i="2"/>
  <c r="P251" i="2" s="1"/>
  <c r="O257" i="2"/>
  <c r="P257" i="2" s="1"/>
  <c r="O263" i="2"/>
  <c r="P263" i="2" s="1"/>
  <c r="O269" i="2"/>
  <c r="P269" i="2" s="1"/>
  <c r="O276" i="2"/>
  <c r="P276" i="2" s="1"/>
  <c r="O285" i="2"/>
  <c r="P285" i="2" s="1"/>
  <c r="O292" i="2"/>
  <c r="P292" i="2" s="1"/>
  <c r="O301" i="2"/>
  <c r="P301" i="2" s="1"/>
  <c r="O307" i="2"/>
  <c r="P307" i="2" s="1"/>
  <c r="O315" i="2"/>
  <c r="P315" i="2" s="1"/>
  <c r="O321" i="2"/>
  <c r="P321" i="2" s="1"/>
  <c r="O327" i="2"/>
  <c r="P327" i="2" s="1"/>
  <c r="O334" i="2"/>
  <c r="P334" i="2" s="1"/>
  <c r="O340" i="2"/>
  <c r="P340" i="2" s="1"/>
  <c r="O350" i="2"/>
  <c r="P350" i="2" s="1"/>
  <c r="O353" i="2"/>
  <c r="P353" i="2" s="1"/>
  <c r="O359" i="2"/>
  <c r="P359" i="2" s="1"/>
  <c r="O365" i="2"/>
  <c r="P365" i="2" s="1"/>
  <c r="O376" i="2"/>
  <c r="P376" i="2" s="1"/>
  <c r="O383" i="2"/>
  <c r="P383" i="2" s="1"/>
  <c r="O389" i="2"/>
  <c r="P389" i="2" s="1"/>
  <c r="O395" i="2"/>
  <c r="P395" i="2" s="1"/>
  <c r="O405" i="2"/>
  <c r="P405" i="2" s="1"/>
  <c r="O416" i="2"/>
  <c r="P416" i="2" s="1"/>
  <c r="O423" i="2"/>
  <c r="P423" i="2" s="1"/>
  <c r="O430" i="2"/>
  <c r="P430" i="2" s="1"/>
  <c r="O436" i="2"/>
  <c r="P436" i="2" s="1"/>
  <c r="O442" i="2"/>
  <c r="P442" i="2" s="1"/>
  <c r="O449" i="2"/>
  <c r="P449" i="2" s="1"/>
  <c r="M11" i="2"/>
  <c r="N11" i="2" s="1"/>
  <c r="O22" i="2"/>
  <c r="P22" i="2" s="1"/>
  <c r="M35" i="2"/>
  <c r="N35" i="2" s="1"/>
  <c r="O41" i="2"/>
  <c r="P41" i="2" s="1"/>
  <c r="M49" i="2"/>
  <c r="N49" i="2" s="1"/>
  <c r="O55" i="2"/>
  <c r="P55" i="2" s="1"/>
  <c r="M63" i="2"/>
  <c r="N63" i="2" s="1"/>
  <c r="O70" i="2"/>
  <c r="P70" i="2" s="1"/>
  <c r="M77" i="2"/>
  <c r="N77" i="2" s="1"/>
  <c r="O83" i="2"/>
  <c r="P83" i="2" s="1"/>
  <c r="M91" i="2"/>
  <c r="N91" i="2" s="1"/>
  <c r="M99" i="2"/>
  <c r="N99" i="2" s="1"/>
  <c r="O105" i="2"/>
  <c r="P105" i="2" s="1"/>
  <c r="M113" i="2"/>
  <c r="N113" i="2" s="1"/>
  <c r="O119" i="2"/>
  <c r="P119" i="2" s="1"/>
  <c r="M126" i="2"/>
  <c r="N126" i="2" s="1"/>
  <c r="O133" i="2"/>
  <c r="P133" i="2" s="1"/>
  <c r="M140" i="2"/>
  <c r="N140" i="2" s="1"/>
  <c r="O146" i="2"/>
  <c r="P146" i="2" s="1"/>
  <c r="M154" i="2"/>
  <c r="N154" i="2" s="1"/>
  <c r="O160" i="2"/>
  <c r="P160" i="2" s="1"/>
  <c r="M167" i="2"/>
  <c r="N167" i="2" s="1"/>
  <c r="M174" i="2"/>
  <c r="N174" i="2" s="1"/>
  <c r="O181" i="2"/>
  <c r="P181" i="2" s="1"/>
  <c r="M189" i="2"/>
  <c r="N189" i="2" s="1"/>
  <c r="O197" i="2"/>
  <c r="P197" i="2" s="1"/>
  <c r="M205" i="2"/>
  <c r="N205" i="2" s="1"/>
  <c r="O214" i="2"/>
  <c r="P214" i="2" s="1"/>
  <c r="M224" i="2"/>
  <c r="N224" i="2" s="1"/>
  <c r="O230" i="2"/>
  <c r="P230" i="2" s="1"/>
  <c r="M237" i="2"/>
  <c r="N237" i="2" s="1"/>
  <c r="O243" i="2"/>
  <c r="P243" i="2" s="1"/>
  <c r="M251" i="2"/>
  <c r="N251" i="2" s="1"/>
  <c r="M258" i="2"/>
  <c r="N258" i="2" s="1"/>
  <c r="O264" i="2"/>
  <c r="P264" i="2" s="1"/>
  <c r="M272" i="2"/>
  <c r="N272" i="2" s="1"/>
  <c r="O278" i="2"/>
  <c r="P278" i="2" s="1"/>
  <c r="M288" i="2"/>
  <c r="N288" i="2" s="1"/>
  <c r="M296" i="2"/>
  <c r="N296" i="2" s="1"/>
  <c r="O300" i="2"/>
  <c r="P300" i="2" s="1"/>
  <c r="M307" i="2"/>
  <c r="N307" i="2" s="1"/>
  <c r="M323" i="2"/>
  <c r="N323" i="2" s="1"/>
  <c r="O329" i="2"/>
  <c r="P329" i="2" s="1"/>
  <c r="M338" i="2"/>
  <c r="N338" i="2" s="1"/>
  <c r="O344" i="2"/>
  <c r="P344" i="2" s="1"/>
  <c r="O351" i="2"/>
  <c r="P351" i="2" s="1"/>
  <c r="M358" i="2"/>
  <c r="N358" i="2" s="1"/>
  <c r="O364" i="2"/>
  <c r="P364" i="2" s="1"/>
  <c r="M376" i="2"/>
  <c r="N376" i="2" s="1"/>
  <c r="M384" i="2"/>
  <c r="N384" i="2" s="1"/>
  <c r="O390" i="2"/>
  <c r="P390" i="2" s="1"/>
  <c r="M397" i="2"/>
  <c r="N397" i="2" s="1"/>
  <c r="M412" i="2"/>
  <c r="N412" i="2" s="1"/>
  <c r="O421" i="2"/>
  <c r="P421" i="2" s="1"/>
  <c r="M429" i="2"/>
  <c r="N429" i="2" s="1"/>
  <c r="O435" i="2"/>
  <c r="P435" i="2" s="1"/>
  <c r="M442" i="2"/>
  <c r="N442" i="2" s="1"/>
  <c r="M451" i="2"/>
  <c r="N451" i="2" s="1"/>
  <c r="M457" i="2"/>
  <c r="N457" i="2" s="1"/>
  <c r="M463" i="2"/>
  <c r="N463" i="2" s="1"/>
  <c r="M470" i="2"/>
  <c r="N470" i="2" s="1"/>
  <c r="M478" i="2"/>
  <c r="N478" i="2" s="1"/>
  <c r="M484" i="2"/>
  <c r="N484" i="2" s="1"/>
  <c r="M493" i="2"/>
  <c r="N493" i="2" s="1"/>
  <c r="M499" i="2"/>
  <c r="N499" i="2" s="1"/>
  <c r="O11" i="2"/>
  <c r="P11" i="2" s="1"/>
  <c r="M23" i="2"/>
  <c r="N23" i="2" s="1"/>
  <c r="O35" i="2"/>
  <c r="P35" i="2" s="1"/>
  <c r="M42" i="2"/>
  <c r="N42" i="2" s="1"/>
  <c r="O49" i="2"/>
  <c r="P49" i="2" s="1"/>
  <c r="M56" i="2"/>
  <c r="N56" i="2" s="1"/>
  <c r="O63" i="2"/>
  <c r="P63" i="2" s="1"/>
  <c r="M71" i="2"/>
  <c r="N71" i="2" s="1"/>
  <c r="O77" i="2"/>
  <c r="P77" i="2" s="1"/>
  <c r="M85" i="2"/>
  <c r="N85" i="2" s="1"/>
  <c r="M92" i="2"/>
  <c r="N92" i="2" s="1"/>
  <c r="O99" i="2"/>
  <c r="P99" i="2" s="1"/>
  <c r="M106" i="2"/>
  <c r="N106" i="2" s="1"/>
  <c r="O113" i="2"/>
  <c r="P113" i="2" s="1"/>
  <c r="M120" i="2"/>
  <c r="N120" i="2" s="1"/>
  <c r="O126" i="2"/>
  <c r="P126" i="2" s="1"/>
  <c r="M134" i="2"/>
  <c r="N134" i="2" s="1"/>
  <c r="O140" i="2"/>
  <c r="P140" i="2" s="1"/>
  <c r="M147" i="2"/>
  <c r="N147" i="2" s="1"/>
  <c r="O154" i="2"/>
  <c r="P154" i="2" s="1"/>
  <c r="M161" i="2"/>
  <c r="N161" i="2" s="1"/>
  <c r="M168" i="2"/>
  <c r="N168" i="2" s="1"/>
  <c r="O174" i="2"/>
  <c r="P174" i="2" s="1"/>
  <c r="M182" i="2"/>
  <c r="N182" i="2" s="1"/>
  <c r="O189" i="2"/>
  <c r="P189" i="2" s="1"/>
  <c r="M198" i="2"/>
  <c r="N198" i="2" s="1"/>
  <c r="O205" i="2"/>
  <c r="P205" i="2" s="1"/>
  <c r="M215" i="2"/>
  <c r="N215" i="2" s="1"/>
  <c r="O224" i="2"/>
  <c r="P224" i="2" s="1"/>
  <c r="M231" i="2"/>
  <c r="N231" i="2" s="1"/>
  <c r="O237" i="2"/>
  <c r="P237" i="2" s="1"/>
  <c r="M244" i="2"/>
  <c r="N244" i="2" s="1"/>
  <c r="M252" i="2"/>
  <c r="N252" i="2" s="1"/>
  <c r="O258" i="2"/>
  <c r="P258" i="2" s="1"/>
  <c r="M265" i="2"/>
  <c r="N265" i="2" s="1"/>
  <c r="O272" i="2"/>
  <c r="P272" i="2" s="1"/>
  <c r="M279" i="2"/>
  <c r="N279" i="2" s="1"/>
  <c r="O288" i="2"/>
  <c r="P288" i="2" s="1"/>
  <c r="O296" i="2"/>
  <c r="P296" i="2" s="1"/>
  <c r="M301" i="2"/>
  <c r="N301" i="2" s="1"/>
  <c r="M310" i="2"/>
  <c r="N310" i="2" s="1"/>
  <c r="M316" i="2"/>
  <c r="N316" i="2" s="1"/>
  <c r="O323" i="2"/>
  <c r="P323" i="2" s="1"/>
  <c r="M330" i="2"/>
  <c r="N330" i="2" s="1"/>
  <c r="M332" i="2"/>
  <c r="N332" i="2" s="1"/>
  <c r="O338" i="2"/>
  <c r="P338" i="2" s="1"/>
  <c r="M345" i="2"/>
  <c r="N345" i="2" s="1"/>
  <c r="M352" i="2"/>
  <c r="N352" i="2" s="1"/>
  <c r="O358" i="2"/>
  <c r="P358" i="2" s="1"/>
  <c r="M365" i="2"/>
  <c r="N365" i="2" s="1"/>
  <c r="M378" i="2"/>
  <c r="N378" i="2" s="1"/>
  <c r="O384" i="2"/>
  <c r="P384" i="2" s="1"/>
  <c r="M391" i="2"/>
  <c r="N391" i="2" s="1"/>
  <c r="O397" i="2"/>
  <c r="P397" i="2" s="1"/>
  <c r="M403" i="2"/>
  <c r="N403" i="2" s="1"/>
  <c r="O412" i="2"/>
  <c r="P412" i="2" s="1"/>
  <c r="M422" i="2"/>
  <c r="N422" i="2" s="1"/>
  <c r="O429" i="2"/>
  <c r="P429" i="2" s="1"/>
  <c r="M436" i="2"/>
  <c r="N436" i="2" s="1"/>
  <c r="M444" i="2"/>
  <c r="N444" i="2" s="1"/>
  <c r="O451" i="2"/>
  <c r="P451" i="2" s="1"/>
  <c r="O457" i="2"/>
  <c r="P457" i="2" s="1"/>
  <c r="O463" i="2"/>
  <c r="P463" i="2" s="1"/>
  <c r="O470" i="2"/>
  <c r="P470" i="2" s="1"/>
  <c r="O478" i="2"/>
  <c r="P478" i="2" s="1"/>
  <c r="O484" i="2"/>
  <c r="P484" i="2" s="1"/>
  <c r="O493" i="2"/>
  <c r="P493" i="2" s="1"/>
  <c r="O499" i="2"/>
  <c r="P499" i="2" s="1"/>
  <c r="M17" i="2"/>
  <c r="N17" i="2" s="1"/>
  <c r="O23" i="2"/>
  <c r="P23" i="2" s="1"/>
  <c r="M36" i="2"/>
  <c r="N36" i="2" s="1"/>
  <c r="O42" i="2"/>
  <c r="P42" i="2" s="1"/>
  <c r="M50" i="2"/>
  <c r="N50" i="2" s="1"/>
  <c r="O56" i="2"/>
  <c r="P56" i="2" s="1"/>
  <c r="M64" i="2"/>
  <c r="N64" i="2" s="1"/>
  <c r="O71" i="2"/>
  <c r="P71" i="2" s="1"/>
  <c r="M78" i="2"/>
  <c r="N78" i="2" s="1"/>
  <c r="M86" i="2"/>
  <c r="N86" i="2" s="1"/>
  <c r="O92" i="2"/>
  <c r="P92" i="2" s="1"/>
  <c r="M100" i="2"/>
  <c r="N100" i="2" s="1"/>
  <c r="O106" i="2"/>
  <c r="P106" i="2" s="1"/>
  <c r="M114" i="2"/>
  <c r="N114" i="2" s="1"/>
  <c r="O120" i="2"/>
  <c r="P120" i="2" s="1"/>
  <c r="M127" i="2"/>
  <c r="N127" i="2" s="1"/>
  <c r="O134" i="2"/>
  <c r="P134" i="2" s="1"/>
  <c r="M141" i="2"/>
  <c r="N141" i="2" s="1"/>
  <c r="O147" i="2"/>
  <c r="P147" i="2" s="1"/>
  <c r="M155" i="2"/>
  <c r="N155" i="2" s="1"/>
  <c r="M162" i="2"/>
  <c r="N162" i="2" s="1"/>
  <c r="O168" i="2"/>
  <c r="P168" i="2" s="1"/>
  <c r="M176" i="2"/>
  <c r="N176" i="2" s="1"/>
  <c r="O182" i="2"/>
  <c r="P182" i="2" s="1"/>
  <c r="M190" i="2"/>
  <c r="N190" i="2" s="1"/>
  <c r="O198" i="2"/>
  <c r="P198" i="2" s="1"/>
  <c r="M209" i="2"/>
  <c r="N209" i="2" s="1"/>
  <c r="O215" i="2"/>
  <c r="P215" i="2" s="1"/>
  <c r="M225" i="2"/>
  <c r="N225" i="2" s="1"/>
  <c r="O231" i="2"/>
  <c r="P231" i="2" s="1"/>
  <c r="M238" i="2"/>
  <c r="N238" i="2" s="1"/>
  <c r="M245" i="2"/>
  <c r="N245" i="2" s="1"/>
  <c r="O252" i="2"/>
  <c r="P252" i="2" s="1"/>
  <c r="M259" i="2"/>
  <c r="N259" i="2" s="1"/>
  <c r="O265" i="2"/>
  <c r="P265" i="2" s="1"/>
  <c r="M273" i="2"/>
  <c r="N273" i="2" s="1"/>
  <c r="O279" i="2"/>
  <c r="P279" i="2" s="1"/>
  <c r="M289" i="2"/>
  <c r="N289" i="2" s="1"/>
  <c r="M302" i="2"/>
  <c r="N302" i="2" s="1"/>
  <c r="O310" i="2"/>
  <c r="P310" i="2" s="1"/>
  <c r="O316" i="2"/>
  <c r="P316" i="2" s="1"/>
  <c r="M324" i="2"/>
  <c r="N324" i="2" s="1"/>
  <c r="O330" i="2"/>
  <c r="P330" i="2" s="1"/>
  <c r="O332" i="2"/>
  <c r="P332" i="2" s="1"/>
  <c r="M339" i="2"/>
  <c r="N339" i="2" s="1"/>
  <c r="O345" i="2"/>
  <c r="P345" i="2" s="1"/>
  <c r="O352" i="2"/>
  <c r="P352" i="2" s="1"/>
  <c r="M359" i="2"/>
  <c r="N359" i="2" s="1"/>
  <c r="M366" i="2"/>
  <c r="N366" i="2" s="1"/>
  <c r="O378" i="2"/>
  <c r="P378" i="2" s="1"/>
  <c r="M385" i="2"/>
  <c r="N385" i="2" s="1"/>
  <c r="O391" i="2"/>
  <c r="P391" i="2" s="1"/>
  <c r="M398" i="2"/>
  <c r="N398" i="2" s="1"/>
  <c r="O403" i="2"/>
  <c r="P403" i="2" s="1"/>
  <c r="M413" i="2"/>
  <c r="N413" i="2" s="1"/>
  <c r="O422" i="2"/>
  <c r="P422" i="2" s="1"/>
  <c r="M430" i="2"/>
  <c r="N430" i="2" s="1"/>
  <c r="M437" i="2"/>
  <c r="N437" i="2" s="1"/>
  <c r="O444" i="2"/>
  <c r="P444" i="2" s="1"/>
  <c r="M452" i="2"/>
  <c r="N452" i="2" s="1"/>
  <c r="M458" i="2"/>
  <c r="N458" i="2" s="1"/>
  <c r="M464" i="2"/>
  <c r="N464" i="2" s="1"/>
  <c r="M471" i="2"/>
  <c r="N471" i="2" s="1"/>
  <c r="M479" i="2"/>
  <c r="N479" i="2" s="1"/>
  <c r="M485" i="2"/>
  <c r="N485" i="2" s="1"/>
  <c r="M494" i="2"/>
  <c r="N494" i="2" s="1"/>
  <c r="M500" i="2"/>
  <c r="N500" i="2" s="1"/>
  <c r="O17" i="2"/>
  <c r="P17" i="2" s="1"/>
  <c r="M24" i="2"/>
  <c r="N24" i="2" s="1"/>
  <c r="O36" i="2"/>
  <c r="P36" i="2" s="1"/>
  <c r="M43" i="2"/>
  <c r="N43" i="2" s="1"/>
  <c r="O50" i="2"/>
  <c r="P50" i="2" s="1"/>
  <c r="M57" i="2"/>
  <c r="N57" i="2" s="1"/>
  <c r="O64" i="2"/>
  <c r="P64" i="2" s="1"/>
  <c r="M72" i="2"/>
  <c r="N72" i="2" s="1"/>
  <c r="M79" i="2"/>
  <c r="N79" i="2" s="1"/>
  <c r="O86" i="2"/>
  <c r="P86" i="2" s="1"/>
  <c r="M94" i="2"/>
  <c r="N94" i="2" s="1"/>
  <c r="O100" i="2"/>
  <c r="P100" i="2" s="1"/>
  <c r="M107" i="2"/>
  <c r="N107" i="2" s="1"/>
  <c r="O114" i="2"/>
  <c r="P114" i="2" s="1"/>
  <c r="M121" i="2"/>
  <c r="N121" i="2" s="1"/>
  <c r="O127" i="2"/>
  <c r="P127" i="2" s="1"/>
  <c r="M135" i="2"/>
  <c r="N135" i="2" s="1"/>
  <c r="O141" i="2"/>
  <c r="P141" i="2" s="1"/>
  <c r="M148" i="2"/>
  <c r="N148" i="2" s="1"/>
  <c r="M156" i="2"/>
  <c r="N156" i="2" s="1"/>
  <c r="O162" i="2"/>
  <c r="P162" i="2" s="1"/>
  <c r="M169" i="2"/>
  <c r="N169" i="2" s="1"/>
  <c r="O176" i="2"/>
  <c r="P176" i="2" s="1"/>
  <c r="M183" i="2"/>
  <c r="N183" i="2" s="1"/>
  <c r="O190" i="2"/>
  <c r="P190" i="2" s="1"/>
  <c r="M199" i="2"/>
  <c r="N199" i="2" s="1"/>
  <c r="O209" i="2"/>
  <c r="P209" i="2" s="1"/>
  <c r="M217" i="2"/>
  <c r="N217" i="2" s="1"/>
  <c r="O225" i="2"/>
  <c r="P225" i="2" s="1"/>
  <c r="M232" i="2"/>
  <c r="N232" i="2" s="1"/>
  <c r="M239" i="2"/>
  <c r="N239" i="2" s="1"/>
  <c r="O245" i="2"/>
  <c r="P245" i="2" s="1"/>
  <c r="M253" i="2"/>
  <c r="N253" i="2" s="1"/>
  <c r="O259" i="2"/>
  <c r="P259" i="2" s="1"/>
  <c r="M266" i="2"/>
  <c r="N266" i="2" s="1"/>
  <c r="O273" i="2"/>
  <c r="P273" i="2" s="1"/>
  <c r="M280" i="2"/>
  <c r="N280" i="2" s="1"/>
  <c r="O289" i="2"/>
  <c r="P289" i="2" s="1"/>
  <c r="M291" i="2"/>
  <c r="N291" i="2" s="1"/>
  <c r="O302" i="2"/>
  <c r="P302" i="2" s="1"/>
  <c r="M311" i="2"/>
  <c r="N311" i="2" s="1"/>
  <c r="M317" i="2"/>
  <c r="N317" i="2" s="1"/>
  <c r="M333" i="2"/>
  <c r="N333" i="2" s="1"/>
  <c r="O339" i="2"/>
  <c r="P339" i="2" s="1"/>
  <c r="M18" i="2"/>
  <c r="N18" i="2" s="1"/>
  <c r="O24" i="2"/>
  <c r="P24" i="2" s="1"/>
  <c r="M37" i="2"/>
  <c r="N37" i="2" s="1"/>
  <c r="O43" i="2"/>
  <c r="P43" i="2" s="1"/>
  <c r="M51" i="2"/>
  <c r="N51" i="2" s="1"/>
  <c r="O57" i="2"/>
  <c r="P57" i="2" s="1"/>
  <c r="M65" i="2"/>
  <c r="N65" i="2" s="1"/>
  <c r="M73" i="2"/>
  <c r="N73" i="2" s="1"/>
  <c r="O79" i="2"/>
  <c r="P79" i="2" s="1"/>
  <c r="M87" i="2"/>
  <c r="N87" i="2" s="1"/>
  <c r="O94" i="2"/>
  <c r="P94" i="2" s="1"/>
  <c r="M101" i="2"/>
  <c r="N101" i="2" s="1"/>
  <c r="O107" i="2"/>
  <c r="P107" i="2" s="1"/>
  <c r="M115" i="2"/>
  <c r="N115" i="2" s="1"/>
  <c r="O121" i="2"/>
  <c r="P121" i="2" s="1"/>
  <c r="M128" i="2"/>
  <c r="N128" i="2" s="1"/>
  <c r="O135" i="2"/>
  <c r="P135" i="2" s="1"/>
  <c r="M142" i="2"/>
  <c r="N142" i="2" s="1"/>
  <c r="M149" i="2"/>
  <c r="N149" i="2" s="1"/>
  <c r="O156" i="2"/>
  <c r="P156" i="2" s="1"/>
  <c r="M163" i="2"/>
  <c r="N163" i="2" s="1"/>
  <c r="O169" i="2"/>
  <c r="P169" i="2" s="1"/>
  <c r="M177" i="2"/>
  <c r="N177" i="2" s="1"/>
  <c r="O183" i="2"/>
  <c r="P183" i="2" s="1"/>
  <c r="M191" i="2"/>
  <c r="N191" i="2" s="1"/>
  <c r="O199" i="2"/>
  <c r="P199" i="2" s="1"/>
  <c r="M210" i="2"/>
  <c r="N210" i="2" s="1"/>
  <c r="O217" i="2"/>
  <c r="P217" i="2" s="1"/>
  <c r="M226" i="2"/>
  <c r="N226" i="2" s="1"/>
  <c r="M233" i="2"/>
  <c r="N233" i="2" s="1"/>
  <c r="O239" i="2"/>
  <c r="P239" i="2" s="1"/>
  <c r="M247" i="2"/>
  <c r="N247" i="2" s="1"/>
  <c r="O253" i="2"/>
  <c r="P253" i="2" s="1"/>
  <c r="M260" i="2"/>
  <c r="N260" i="2" s="1"/>
  <c r="O266" i="2"/>
  <c r="P266" i="2" s="1"/>
  <c r="M274" i="2"/>
  <c r="N274" i="2" s="1"/>
  <c r="O280" i="2"/>
  <c r="P280" i="2" s="1"/>
  <c r="O291" i="2"/>
  <c r="P291" i="2" s="1"/>
  <c r="M303" i="2"/>
  <c r="N303" i="2" s="1"/>
  <c r="O311" i="2"/>
  <c r="P311" i="2" s="1"/>
  <c r="O317" i="2"/>
  <c r="P317" i="2" s="1"/>
  <c r="M325" i="2"/>
  <c r="N325" i="2" s="1"/>
  <c r="O333" i="2"/>
  <c r="P333" i="2" s="1"/>
  <c r="M340" i="2"/>
  <c r="N340" i="2" s="1"/>
  <c r="M354" i="2"/>
  <c r="N354" i="2" s="1"/>
  <c r="O360" i="2"/>
  <c r="P360" i="2" s="1"/>
  <c r="M367" i="2"/>
  <c r="N367" i="2" s="1"/>
  <c r="O379" i="2"/>
  <c r="P379" i="2" s="1"/>
  <c r="M386" i="2"/>
  <c r="N386" i="2" s="1"/>
  <c r="O392" i="2"/>
  <c r="P392" i="2" s="1"/>
  <c r="M399" i="2"/>
  <c r="N399" i="2" s="1"/>
  <c r="O404" i="2"/>
  <c r="P404" i="2" s="1"/>
  <c r="M416" i="2"/>
  <c r="N416" i="2" s="1"/>
  <c r="M424" i="2"/>
  <c r="N424" i="2" s="1"/>
  <c r="O431" i="2"/>
  <c r="P431" i="2" s="1"/>
  <c r="M438" i="2"/>
  <c r="N438" i="2" s="1"/>
  <c r="O445" i="2"/>
  <c r="P445" i="2" s="1"/>
  <c r="M453" i="2"/>
  <c r="N453" i="2" s="1"/>
  <c r="M459" i="2"/>
  <c r="N459" i="2" s="1"/>
  <c r="M466" i="2"/>
  <c r="N466" i="2" s="1"/>
  <c r="M472" i="2"/>
  <c r="N472" i="2" s="1"/>
  <c r="M480" i="2"/>
  <c r="N480" i="2" s="1"/>
  <c r="M486" i="2"/>
  <c r="N486" i="2" s="1"/>
  <c r="M495" i="2"/>
  <c r="N495" i="2" s="1"/>
  <c r="O433" i="2"/>
  <c r="P433" i="2" s="1"/>
  <c r="O18" i="2"/>
  <c r="P18" i="2" s="1"/>
  <c r="M28" i="2"/>
  <c r="N28" i="2" s="1"/>
  <c r="O37" i="2"/>
  <c r="P37" i="2" s="1"/>
  <c r="M44" i="2"/>
  <c r="N44" i="2" s="1"/>
  <c r="O51" i="2"/>
  <c r="P51" i="2" s="1"/>
  <c r="M59" i="2"/>
  <c r="N59" i="2" s="1"/>
  <c r="M66" i="2"/>
  <c r="N66" i="2" s="1"/>
  <c r="O73" i="2"/>
  <c r="P73" i="2" s="1"/>
  <c r="M80" i="2"/>
  <c r="N80" i="2" s="1"/>
  <c r="O87" i="2"/>
  <c r="P87" i="2" s="1"/>
  <c r="M95" i="2"/>
  <c r="N95" i="2" s="1"/>
  <c r="O101" i="2"/>
  <c r="P101" i="2" s="1"/>
  <c r="M108" i="2"/>
  <c r="N108" i="2" s="1"/>
  <c r="O115" i="2"/>
  <c r="P115" i="2" s="1"/>
  <c r="M122" i="2"/>
  <c r="N122" i="2" s="1"/>
  <c r="O128" i="2"/>
  <c r="P128" i="2" s="1"/>
  <c r="M136" i="2"/>
  <c r="N136" i="2" s="1"/>
  <c r="M143" i="2"/>
  <c r="N143" i="2" s="1"/>
  <c r="O149" i="2"/>
  <c r="P149" i="2" s="1"/>
  <c r="M157" i="2"/>
  <c r="N157" i="2" s="1"/>
  <c r="O163" i="2"/>
  <c r="P163" i="2" s="1"/>
  <c r="M170" i="2"/>
  <c r="N170" i="2" s="1"/>
  <c r="O177" i="2"/>
  <c r="P177" i="2" s="1"/>
  <c r="M184" i="2"/>
  <c r="N184" i="2" s="1"/>
  <c r="O191" i="2"/>
  <c r="P191" i="2" s="1"/>
  <c r="M201" i="2"/>
  <c r="N201" i="2" s="1"/>
  <c r="O210" i="2"/>
  <c r="P210" i="2" s="1"/>
  <c r="M218" i="2"/>
  <c r="N218" i="2" s="1"/>
  <c r="M227" i="2"/>
  <c r="N227" i="2" s="1"/>
  <c r="O233" i="2"/>
  <c r="P233" i="2" s="1"/>
  <c r="M240" i="2"/>
  <c r="N240" i="2" s="1"/>
  <c r="O247" i="2"/>
  <c r="P247" i="2" s="1"/>
  <c r="M254" i="2"/>
  <c r="N254" i="2" s="1"/>
  <c r="O260" i="2"/>
  <c r="P260" i="2" s="1"/>
  <c r="M267" i="2"/>
  <c r="N267" i="2" s="1"/>
  <c r="O274" i="2"/>
  <c r="P274" i="2" s="1"/>
  <c r="M284" i="2"/>
  <c r="N284" i="2" s="1"/>
  <c r="M292" i="2"/>
  <c r="N292" i="2" s="1"/>
  <c r="M297" i="2"/>
  <c r="N297" i="2" s="1"/>
  <c r="O303" i="2"/>
  <c r="P303" i="2" s="1"/>
  <c r="M312" i="2"/>
  <c r="N312" i="2" s="1"/>
  <c r="M318" i="2"/>
  <c r="N318" i="2" s="1"/>
  <c r="O325" i="2"/>
  <c r="P325" i="2" s="1"/>
  <c r="M334" i="2"/>
  <c r="N334" i="2" s="1"/>
  <c r="M341" i="2"/>
  <c r="N341" i="2" s="1"/>
  <c r="M347" i="2"/>
  <c r="N347" i="2" s="1"/>
  <c r="O354" i="2"/>
  <c r="P354" i="2" s="1"/>
  <c r="M361" i="2"/>
  <c r="N361" i="2" s="1"/>
  <c r="O367" i="2"/>
  <c r="P367" i="2" s="1"/>
  <c r="M380" i="2"/>
  <c r="N380" i="2" s="1"/>
  <c r="O386" i="2"/>
  <c r="P386" i="2" s="1"/>
  <c r="M393" i="2"/>
  <c r="N393" i="2" s="1"/>
  <c r="O399" i="2"/>
  <c r="P399" i="2" s="1"/>
  <c r="M405" i="2"/>
  <c r="N405" i="2" s="1"/>
  <c r="M417" i="2"/>
  <c r="N417" i="2" s="1"/>
  <c r="O424" i="2"/>
  <c r="P424" i="2" s="1"/>
  <c r="M432" i="2"/>
  <c r="N432" i="2" s="1"/>
  <c r="O438" i="2"/>
  <c r="P438" i="2" s="1"/>
  <c r="M446" i="2"/>
  <c r="N446" i="2" s="1"/>
  <c r="O453" i="2"/>
  <c r="P453" i="2" s="1"/>
  <c r="O459" i="2"/>
  <c r="P459" i="2" s="1"/>
  <c r="O466" i="2"/>
  <c r="P466" i="2" s="1"/>
  <c r="O472" i="2"/>
  <c r="P472" i="2" s="1"/>
  <c r="O480" i="2"/>
  <c r="P480" i="2" s="1"/>
  <c r="O486" i="2"/>
  <c r="P486" i="2" s="1"/>
  <c r="O495" i="2"/>
  <c r="P495" i="2" s="1"/>
  <c r="M426" i="2"/>
  <c r="N426" i="2" s="1"/>
  <c r="M19" i="2"/>
  <c r="N19" i="2" s="1"/>
  <c r="O28" i="2"/>
  <c r="P28" i="2" s="1"/>
  <c r="M38" i="2"/>
  <c r="N38" i="2" s="1"/>
  <c r="O44" i="2"/>
  <c r="P44" i="2" s="1"/>
  <c r="M52" i="2"/>
  <c r="N52" i="2" s="1"/>
  <c r="M60" i="2"/>
  <c r="N60" i="2" s="1"/>
  <c r="O66" i="2"/>
  <c r="P66" i="2" s="1"/>
  <c r="M74" i="2"/>
  <c r="N74" i="2" s="1"/>
  <c r="O80" i="2"/>
  <c r="P80" i="2" s="1"/>
  <c r="M88" i="2"/>
  <c r="N88" i="2" s="1"/>
  <c r="O95" i="2"/>
  <c r="P95" i="2" s="1"/>
  <c r="M102" i="2"/>
  <c r="N102" i="2" s="1"/>
  <c r="O108" i="2"/>
  <c r="P108" i="2" s="1"/>
  <c r="M116" i="2"/>
  <c r="N116" i="2" s="1"/>
  <c r="O122" i="2"/>
  <c r="P122" i="2" s="1"/>
  <c r="M129" i="2"/>
  <c r="N129" i="2" s="1"/>
  <c r="M137" i="2"/>
  <c r="N137" i="2" s="1"/>
  <c r="O143" i="2"/>
  <c r="P143" i="2" s="1"/>
  <c r="M150" i="2"/>
  <c r="N150" i="2" s="1"/>
  <c r="O157" i="2"/>
  <c r="P157" i="2" s="1"/>
  <c r="M164" i="2"/>
  <c r="N164" i="2" s="1"/>
  <c r="O170" i="2"/>
  <c r="P170" i="2" s="1"/>
  <c r="M178" i="2"/>
  <c r="N178" i="2" s="1"/>
  <c r="O184" i="2"/>
  <c r="P184" i="2" s="1"/>
  <c r="M193" i="2"/>
  <c r="N193" i="2" s="1"/>
  <c r="O201" i="2"/>
  <c r="P201" i="2" s="1"/>
  <c r="M211" i="2"/>
  <c r="N211" i="2" s="1"/>
  <c r="M220" i="2"/>
  <c r="N220" i="2" s="1"/>
  <c r="O227" i="2"/>
  <c r="P227" i="2" s="1"/>
  <c r="M234" i="2"/>
  <c r="N234" i="2" s="1"/>
  <c r="O240" i="2"/>
  <c r="P240" i="2" s="1"/>
  <c r="M248" i="2"/>
  <c r="N248" i="2" s="1"/>
  <c r="O254" i="2"/>
  <c r="P254" i="2" s="1"/>
  <c r="M261" i="2"/>
  <c r="N261" i="2" s="1"/>
  <c r="O267" i="2"/>
  <c r="P267" i="2" s="1"/>
  <c r="M275" i="2"/>
  <c r="N275" i="2" s="1"/>
  <c r="O284" i="2"/>
  <c r="P284" i="2" s="1"/>
  <c r="M293" i="2"/>
  <c r="N293" i="2" s="1"/>
  <c r="O297" i="2"/>
  <c r="P297" i="2" s="1"/>
  <c r="M304" i="2"/>
  <c r="N304" i="2" s="1"/>
  <c r="O312" i="2"/>
  <c r="P312" i="2" s="1"/>
  <c r="O318" i="2"/>
  <c r="P318" i="2" s="1"/>
  <c r="M326" i="2"/>
  <c r="N326" i="2" s="1"/>
  <c r="M335" i="2"/>
  <c r="N335" i="2" s="1"/>
  <c r="O341" i="2"/>
  <c r="P341" i="2" s="1"/>
  <c r="O347" i="2"/>
  <c r="P347" i="2" s="1"/>
  <c r="M355" i="2"/>
  <c r="N355" i="2" s="1"/>
  <c r="O361" i="2"/>
  <c r="P361" i="2" s="1"/>
  <c r="M368" i="2"/>
  <c r="N368" i="2" s="1"/>
  <c r="O380" i="2"/>
  <c r="P380" i="2" s="1"/>
  <c r="M387" i="2"/>
  <c r="N387" i="2" s="1"/>
  <c r="O393" i="2"/>
  <c r="P393" i="2" s="1"/>
  <c r="M406" i="2"/>
  <c r="N406" i="2" s="1"/>
  <c r="O417" i="2"/>
  <c r="P417" i="2" s="1"/>
  <c r="M425" i="2"/>
  <c r="N425" i="2" s="1"/>
  <c r="O432" i="2"/>
  <c r="P432" i="2" s="1"/>
  <c r="M439" i="2"/>
  <c r="N439" i="2" s="1"/>
  <c r="O446" i="2"/>
  <c r="P446" i="2" s="1"/>
  <c r="M454" i="2"/>
  <c r="N454" i="2" s="1"/>
  <c r="M460" i="2"/>
  <c r="N460" i="2" s="1"/>
  <c r="M467" i="2"/>
  <c r="N467" i="2" s="1"/>
  <c r="M474" i="2"/>
  <c r="N474" i="2" s="1"/>
  <c r="M481" i="2"/>
  <c r="N481" i="2" s="1"/>
  <c r="M487" i="2"/>
  <c r="N487" i="2" s="1"/>
  <c r="M496" i="2"/>
  <c r="N496" i="2" s="1"/>
  <c r="M410" i="2"/>
  <c r="N410" i="2" s="1"/>
  <c r="O19" i="2"/>
  <c r="P19" i="2" s="1"/>
  <c r="M31" i="2"/>
  <c r="N31" i="2" s="1"/>
  <c r="O38" i="2"/>
  <c r="P38" i="2" s="1"/>
  <c r="M46" i="2"/>
  <c r="N46" i="2" s="1"/>
  <c r="M53" i="2"/>
  <c r="N53" i="2" s="1"/>
  <c r="O60" i="2"/>
  <c r="P60" i="2" s="1"/>
  <c r="M67" i="2"/>
  <c r="N67" i="2" s="1"/>
  <c r="O74" i="2"/>
  <c r="P74" i="2" s="1"/>
  <c r="M81" i="2"/>
  <c r="N81" i="2" s="1"/>
  <c r="O88" i="2"/>
  <c r="P88" i="2" s="1"/>
  <c r="M96" i="2"/>
  <c r="N96" i="2" s="1"/>
  <c r="O102" i="2"/>
  <c r="P102" i="2" s="1"/>
  <c r="M110" i="2"/>
  <c r="N110" i="2" s="1"/>
  <c r="O116" i="2"/>
  <c r="P116" i="2" s="1"/>
  <c r="M123" i="2"/>
  <c r="N123" i="2" s="1"/>
  <c r="M130" i="2"/>
  <c r="N130" i="2" s="1"/>
  <c r="O137" i="2"/>
  <c r="P137" i="2" s="1"/>
  <c r="M144" i="2"/>
  <c r="N144" i="2" s="1"/>
  <c r="O150" i="2"/>
  <c r="P150" i="2" s="1"/>
  <c r="M158" i="2"/>
  <c r="N158" i="2" s="1"/>
  <c r="O164" i="2"/>
  <c r="P164" i="2" s="1"/>
  <c r="M171" i="2"/>
  <c r="N171" i="2" s="1"/>
  <c r="O178" i="2"/>
  <c r="P178" i="2" s="1"/>
  <c r="M185" i="2"/>
  <c r="N185" i="2" s="1"/>
  <c r="O193" i="2"/>
  <c r="P193" i="2" s="1"/>
  <c r="M202" i="2"/>
  <c r="N202" i="2" s="1"/>
  <c r="M212" i="2"/>
  <c r="N212" i="2" s="1"/>
  <c r="O220" i="2"/>
  <c r="P220" i="2" s="1"/>
  <c r="M228" i="2"/>
  <c r="N228" i="2" s="1"/>
  <c r="O234" i="2"/>
  <c r="P234" i="2" s="1"/>
  <c r="M241" i="2"/>
  <c r="N241" i="2" s="1"/>
  <c r="O248" i="2"/>
  <c r="P248" i="2" s="1"/>
  <c r="M255" i="2"/>
  <c r="N255" i="2" s="1"/>
  <c r="O261" i="2"/>
  <c r="P261" i="2" s="1"/>
  <c r="M268" i="2"/>
  <c r="N268" i="2" s="1"/>
  <c r="O275" i="2"/>
  <c r="P275" i="2" s="1"/>
  <c r="M285" i="2"/>
  <c r="N285" i="2" s="1"/>
  <c r="O293" i="2"/>
  <c r="P293" i="2" s="1"/>
  <c r="M298" i="2"/>
  <c r="N298" i="2" s="1"/>
  <c r="O304" i="2"/>
  <c r="P304" i="2" s="1"/>
  <c r="M313" i="2"/>
  <c r="N313" i="2" s="1"/>
  <c r="M319" i="2"/>
  <c r="N319" i="2" s="1"/>
  <c r="O326" i="2"/>
  <c r="P326" i="2" s="1"/>
  <c r="O335" i="2"/>
  <c r="P335" i="2" s="1"/>
  <c r="M342" i="2"/>
  <c r="N342" i="2" s="1"/>
  <c r="M348" i="2"/>
  <c r="N348" i="2" s="1"/>
  <c r="O355" i="2"/>
  <c r="P355" i="2" s="1"/>
  <c r="M362" i="2"/>
  <c r="N362" i="2" s="1"/>
  <c r="O368" i="2"/>
  <c r="P368" i="2" s="1"/>
  <c r="M381" i="2"/>
  <c r="N381" i="2" s="1"/>
  <c r="O387" i="2"/>
  <c r="P387" i="2" s="1"/>
  <c r="M394" i="2"/>
  <c r="N394" i="2" s="1"/>
  <c r="O406" i="2"/>
  <c r="P406" i="2" s="1"/>
  <c r="M419" i="2"/>
  <c r="N419" i="2" s="1"/>
  <c r="O425" i="2"/>
  <c r="P425" i="2" s="1"/>
  <c r="M433" i="2"/>
  <c r="N433" i="2" s="1"/>
  <c r="O439" i="2"/>
  <c r="P439" i="2" s="1"/>
  <c r="M447" i="2"/>
  <c r="N447" i="2" s="1"/>
  <c r="O454" i="2"/>
  <c r="P454" i="2" s="1"/>
  <c r="O460" i="2"/>
  <c r="P460" i="2" s="1"/>
  <c r="O467" i="2"/>
  <c r="P467" i="2" s="1"/>
  <c r="O474" i="2"/>
  <c r="P474" i="2" s="1"/>
  <c r="O481" i="2"/>
  <c r="P481" i="2" s="1"/>
  <c r="O487" i="2"/>
  <c r="P487" i="2" s="1"/>
  <c r="O496" i="2"/>
  <c r="P496" i="2" s="1"/>
  <c r="O419" i="2"/>
  <c r="P419" i="2" s="1"/>
  <c r="M20" i="2"/>
  <c r="N20" i="2" s="1"/>
  <c r="O31" i="2"/>
  <c r="P31" i="2" s="1"/>
  <c r="M39" i="2"/>
  <c r="N39" i="2" s="1"/>
  <c r="M47" i="2"/>
  <c r="N47" i="2" s="1"/>
  <c r="O53" i="2"/>
  <c r="P53" i="2" s="1"/>
  <c r="M61" i="2"/>
  <c r="N61" i="2" s="1"/>
  <c r="O67" i="2"/>
  <c r="P67" i="2" s="1"/>
  <c r="M75" i="2"/>
  <c r="N75" i="2" s="1"/>
  <c r="O81" i="2"/>
  <c r="P81" i="2" s="1"/>
  <c r="M89" i="2"/>
  <c r="N89" i="2" s="1"/>
  <c r="O96" i="2"/>
  <c r="P96" i="2" s="1"/>
  <c r="M103" i="2"/>
  <c r="N103" i="2" s="1"/>
  <c r="O110" i="2"/>
  <c r="P110" i="2" s="1"/>
  <c r="M117" i="2"/>
  <c r="N117" i="2" s="1"/>
  <c r="M124" i="2"/>
  <c r="N124" i="2" s="1"/>
  <c r="O130" i="2"/>
  <c r="P130" i="2" s="1"/>
  <c r="M138" i="2"/>
  <c r="N138" i="2" s="1"/>
  <c r="O144" i="2"/>
  <c r="P144" i="2" s="1"/>
  <c r="M151" i="2"/>
  <c r="N151" i="2" s="1"/>
  <c r="O158" i="2"/>
  <c r="P158" i="2" s="1"/>
  <c r="M165" i="2"/>
  <c r="N165" i="2" s="1"/>
  <c r="O171" i="2"/>
  <c r="P171" i="2" s="1"/>
  <c r="M179" i="2"/>
  <c r="N179" i="2" s="1"/>
  <c r="O185" i="2"/>
  <c r="P185" i="2" s="1"/>
  <c r="M194" i="2"/>
  <c r="N194" i="2" s="1"/>
  <c r="M203" i="2"/>
  <c r="N203" i="2" s="1"/>
  <c r="O212" i="2"/>
  <c r="P212" i="2" s="1"/>
  <c r="M221" i="2"/>
  <c r="N221" i="2" s="1"/>
  <c r="O228" i="2"/>
  <c r="P228" i="2" s="1"/>
  <c r="M235" i="2"/>
  <c r="N235" i="2" s="1"/>
  <c r="O241" i="2"/>
  <c r="P241" i="2" s="1"/>
  <c r="M249" i="2"/>
  <c r="N249" i="2" s="1"/>
  <c r="O255" i="2"/>
  <c r="P255" i="2" s="1"/>
  <c r="M262" i="2"/>
  <c r="N262" i="2" s="1"/>
  <c r="O268" i="2"/>
  <c r="P268" i="2" s="1"/>
  <c r="M276" i="2"/>
  <c r="N276" i="2" s="1"/>
  <c r="M286" i="2"/>
  <c r="N286" i="2" s="1"/>
  <c r="M294" i="2"/>
  <c r="N294" i="2" s="1"/>
  <c r="O298" i="2"/>
  <c r="P298" i="2" s="1"/>
  <c r="M305" i="2"/>
  <c r="N305" i="2" s="1"/>
  <c r="O313" i="2"/>
  <c r="P313" i="2" s="1"/>
  <c r="O319" i="2"/>
  <c r="P319" i="2" s="1"/>
  <c r="M327" i="2"/>
  <c r="N327" i="2" s="1"/>
  <c r="M336" i="2"/>
  <c r="N336" i="2" s="1"/>
  <c r="O342" i="2"/>
  <c r="P342" i="2" s="1"/>
  <c r="O348" i="2"/>
  <c r="P348" i="2" s="1"/>
  <c r="M356" i="2"/>
  <c r="N356" i="2" s="1"/>
  <c r="O362" i="2"/>
  <c r="P362" i="2" s="1"/>
  <c r="M369" i="2"/>
  <c r="N369" i="2" s="1"/>
  <c r="O381" i="2"/>
  <c r="P381" i="2" s="1"/>
  <c r="M388" i="2"/>
  <c r="N388" i="2" s="1"/>
  <c r="O394" i="2"/>
  <c r="P394" i="2" s="1"/>
  <c r="M440" i="2"/>
  <c r="N440" i="2" s="1"/>
  <c r="O20" i="2"/>
  <c r="P20" i="2" s="1"/>
  <c r="M33" i="2"/>
  <c r="N33" i="2" s="1"/>
  <c r="M40" i="2"/>
  <c r="N40" i="2" s="1"/>
  <c r="O47" i="2"/>
  <c r="P47" i="2" s="1"/>
  <c r="M54" i="2"/>
  <c r="N54" i="2" s="1"/>
  <c r="O61" i="2"/>
  <c r="P61" i="2" s="1"/>
  <c r="M69" i="2"/>
  <c r="N69" i="2" s="1"/>
  <c r="O75" i="2"/>
  <c r="P75" i="2" s="1"/>
  <c r="M82" i="2"/>
  <c r="N82" i="2" s="1"/>
  <c r="O89" i="2"/>
  <c r="P89" i="2" s="1"/>
  <c r="M97" i="2"/>
  <c r="N97" i="2" s="1"/>
  <c r="O103" i="2"/>
  <c r="P103" i="2" s="1"/>
  <c r="M111" i="2"/>
  <c r="N111" i="2" s="1"/>
  <c r="M118" i="2"/>
  <c r="N118" i="2" s="1"/>
  <c r="O124" i="2"/>
  <c r="P124" i="2" s="1"/>
  <c r="M132" i="2"/>
  <c r="N132" i="2" s="1"/>
  <c r="O138" i="2"/>
  <c r="P138" i="2" s="1"/>
  <c r="M145" i="2"/>
  <c r="N145" i="2" s="1"/>
  <c r="O151" i="2"/>
  <c r="P151" i="2" s="1"/>
  <c r="M159" i="2"/>
  <c r="N159" i="2" s="1"/>
  <c r="O165" i="2"/>
  <c r="P165" i="2" s="1"/>
  <c r="M172" i="2"/>
  <c r="N172" i="2" s="1"/>
  <c r="O179" i="2"/>
  <c r="P179" i="2" s="1"/>
  <c r="M186" i="2"/>
  <c r="N186" i="2" s="1"/>
  <c r="M195" i="2"/>
  <c r="N195" i="2" s="1"/>
  <c r="O203" i="2"/>
  <c r="P203" i="2" s="1"/>
  <c r="M213" i="2"/>
  <c r="N213" i="2" s="1"/>
  <c r="O221" i="2"/>
  <c r="P221" i="2" s="1"/>
  <c r="M229" i="2"/>
  <c r="N229" i="2" s="1"/>
  <c r="O235" i="2"/>
  <c r="P235" i="2" s="1"/>
  <c r="M242" i="2"/>
  <c r="N242" i="2" s="1"/>
  <c r="O249" i="2"/>
  <c r="P249" i="2" s="1"/>
  <c r="M256" i="2"/>
  <c r="N256" i="2" s="1"/>
  <c r="O262" i="2"/>
  <c r="P262" i="2" s="1"/>
  <c r="M269" i="2"/>
  <c r="N269" i="2" s="1"/>
  <c r="M277" i="2"/>
  <c r="N277" i="2" s="1"/>
  <c r="O286" i="2"/>
  <c r="P286" i="2" s="1"/>
  <c r="O294" i="2"/>
  <c r="P294" i="2" s="1"/>
  <c r="M299" i="2"/>
  <c r="N299" i="2" s="1"/>
  <c r="O305" i="2"/>
  <c r="P305" i="2" s="1"/>
  <c r="M314" i="2"/>
  <c r="N314" i="2" s="1"/>
  <c r="M321" i="2"/>
  <c r="N321" i="2" s="1"/>
  <c r="M328" i="2"/>
  <c r="N328" i="2" s="1"/>
  <c r="O336" i="2"/>
  <c r="P336" i="2" s="1"/>
  <c r="M343" i="2"/>
  <c r="N343" i="2" s="1"/>
  <c r="M349" i="2"/>
  <c r="N349" i="2" s="1"/>
  <c r="O356" i="2"/>
  <c r="P356" i="2" s="1"/>
  <c r="M363" i="2"/>
  <c r="N363" i="2" s="1"/>
  <c r="O369" i="2"/>
  <c r="P369" i="2" s="1"/>
  <c r="M382" i="2"/>
  <c r="N382" i="2" s="1"/>
  <c r="O388" i="2"/>
  <c r="P388" i="2" s="1"/>
  <c r="M395" i="2"/>
  <c r="N395" i="2" s="1"/>
  <c r="O410" i="2"/>
  <c r="P410" i="2" s="1"/>
  <c r="M420" i="2"/>
  <c r="N420" i="2" s="1"/>
  <c r="O426" i="2"/>
  <c r="P426" i="2" s="1"/>
  <c r="M434" i="2"/>
  <c r="N434" i="2" s="1"/>
  <c r="O440" i="2"/>
  <c r="P440" i="2" s="1"/>
  <c r="M448" i="2"/>
  <c r="N448" i="2" s="1"/>
  <c r="O455" i="2"/>
  <c r="P455" i="2" s="1"/>
  <c r="O461" i="2"/>
  <c r="P461" i="2" s="1"/>
  <c r="M21" i="2"/>
  <c r="N21" i="2" s="1"/>
  <c r="M34" i="2"/>
  <c r="N34" i="2" s="1"/>
  <c r="O40" i="2"/>
  <c r="P40" i="2" s="1"/>
  <c r="M48" i="2"/>
  <c r="N48" i="2" s="1"/>
  <c r="O54" i="2"/>
  <c r="P54" i="2" s="1"/>
  <c r="M62" i="2"/>
  <c r="N62" i="2" s="1"/>
  <c r="O69" i="2"/>
  <c r="P69" i="2" s="1"/>
  <c r="M76" i="2"/>
  <c r="N76" i="2" s="1"/>
  <c r="O82" i="2"/>
  <c r="P82" i="2" s="1"/>
  <c r="M90" i="2"/>
  <c r="N90" i="2" s="1"/>
  <c r="O97" i="2"/>
  <c r="P97" i="2" s="1"/>
  <c r="M104" i="2"/>
  <c r="N104" i="2" s="1"/>
  <c r="M112" i="2"/>
  <c r="N112" i="2" s="1"/>
  <c r="O118" i="2"/>
  <c r="P118" i="2" s="1"/>
  <c r="M125" i="2"/>
  <c r="N125" i="2" s="1"/>
  <c r="O132" i="2"/>
  <c r="P132" i="2" s="1"/>
  <c r="M139" i="2"/>
  <c r="N139" i="2" s="1"/>
  <c r="O145" i="2"/>
  <c r="P145" i="2" s="1"/>
  <c r="M152" i="2"/>
  <c r="N152" i="2" s="1"/>
  <c r="O159" i="2"/>
  <c r="P159" i="2" s="1"/>
  <c r="M166" i="2"/>
  <c r="N166" i="2" s="1"/>
  <c r="O172" i="2"/>
  <c r="P172" i="2" s="1"/>
  <c r="M180" i="2"/>
  <c r="N180" i="2" s="1"/>
  <c r="M187" i="2"/>
  <c r="N187" i="2" s="1"/>
  <c r="O195" i="2"/>
  <c r="P195" i="2" s="1"/>
  <c r="M204" i="2"/>
  <c r="N204" i="2" s="1"/>
  <c r="O213" i="2"/>
  <c r="P213" i="2" s="1"/>
  <c r="M223" i="2"/>
  <c r="N223" i="2" s="1"/>
  <c r="O229" i="2"/>
  <c r="P229" i="2" s="1"/>
  <c r="M236" i="2"/>
  <c r="N236" i="2" s="1"/>
  <c r="O242" i="2"/>
  <c r="P242" i="2" s="1"/>
  <c r="M250" i="2"/>
  <c r="N250" i="2" s="1"/>
  <c r="O256" i="2"/>
  <c r="P256" i="2" s="1"/>
  <c r="M263" i="2"/>
  <c r="N263" i="2" s="1"/>
  <c r="M270" i="2"/>
  <c r="N270" i="2" s="1"/>
  <c r="O277" i="2"/>
  <c r="P277" i="2" s="1"/>
  <c r="M287" i="2"/>
  <c r="N287" i="2" s="1"/>
  <c r="M295" i="2"/>
  <c r="N295" i="2" s="1"/>
  <c r="O299" i="2"/>
  <c r="P299" i="2" s="1"/>
  <c r="M306" i="2"/>
  <c r="N306" i="2" s="1"/>
  <c r="O314" i="2"/>
  <c r="P314" i="2" s="1"/>
  <c r="M322" i="2"/>
  <c r="N322" i="2" s="1"/>
  <c r="O328" i="2"/>
  <c r="P328" i="2" s="1"/>
  <c r="M337" i="2"/>
  <c r="N337" i="2" s="1"/>
  <c r="O343" i="2"/>
  <c r="P343" i="2" s="1"/>
  <c r="O349" i="2"/>
  <c r="P349" i="2" s="1"/>
  <c r="M357" i="2"/>
  <c r="N357" i="2" s="1"/>
  <c r="O363" i="2"/>
  <c r="P363" i="2" s="1"/>
  <c r="M375" i="2"/>
  <c r="N375" i="2" s="1"/>
  <c r="O382" i="2"/>
  <c r="P382" i="2" s="1"/>
  <c r="M389" i="2"/>
  <c r="N389" i="2" s="1"/>
  <c r="M396" i="2"/>
  <c r="N396" i="2" s="1"/>
  <c r="M411" i="2"/>
  <c r="N411" i="2" s="1"/>
  <c r="O420" i="2"/>
  <c r="P420" i="2" s="1"/>
  <c r="M427" i="2"/>
  <c r="N427" i="2" s="1"/>
  <c r="O434" i="2"/>
  <c r="P434" i="2" s="1"/>
  <c r="M441" i="2"/>
  <c r="N441" i="2" s="1"/>
  <c r="O448" i="2"/>
  <c r="P448" i="2" s="1"/>
  <c r="M456" i="2"/>
  <c r="N456" i="2" s="1"/>
  <c r="M462" i="2"/>
  <c r="N462" i="2" s="1"/>
  <c r="M469" i="2"/>
  <c r="N469" i="2" s="1"/>
  <c r="M477" i="2"/>
  <c r="N477" i="2" s="1"/>
  <c r="M483" i="2"/>
  <c r="N483" i="2" s="1"/>
  <c r="M489" i="2"/>
  <c r="N489" i="2" s="1"/>
  <c r="M498" i="2"/>
  <c r="N498" i="2" s="1"/>
  <c r="M22" i="2"/>
  <c r="N22" i="2" s="1"/>
  <c r="O112" i="2"/>
  <c r="P112" i="2" s="1"/>
  <c r="M197" i="2"/>
  <c r="N197" i="2" s="1"/>
  <c r="O287" i="2"/>
  <c r="P287" i="2" s="1"/>
  <c r="O385" i="2"/>
  <c r="P385" i="2" s="1"/>
  <c r="O413" i="2"/>
  <c r="P413" i="2" s="1"/>
  <c r="M455" i="2"/>
  <c r="N455" i="2" s="1"/>
  <c r="O477" i="2"/>
  <c r="P477" i="2" s="1"/>
  <c r="O498" i="2"/>
  <c r="P498" i="2" s="1"/>
  <c r="O500" i="2"/>
  <c r="P500" i="2" s="1"/>
  <c r="M461" i="2"/>
  <c r="N461" i="2" s="1"/>
  <c r="M431" i="2"/>
  <c r="N431" i="2" s="1"/>
  <c r="M315" i="2"/>
  <c r="N315" i="2" s="1"/>
  <c r="O375" i="2"/>
  <c r="P375" i="2" s="1"/>
  <c r="M383" i="2"/>
  <c r="N383" i="2" s="1"/>
  <c r="O34" i="2"/>
  <c r="P34" i="2" s="1"/>
  <c r="M119" i="2"/>
  <c r="N119" i="2" s="1"/>
  <c r="O204" i="2"/>
  <c r="P204" i="2" s="1"/>
  <c r="M350" i="2"/>
  <c r="N350" i="2" s="1"/>
  <c r="M390" i="2"/>
  <c r="N390" i="2" s="1"/>
  <c r="M421" i="2"/>
  <c r="N421" i="2" s="1"/>
  <c r="O456" i="2"/>
  <c r="P456" i="2" s="1"/>
  <c r="O479" i="2"/>
  <c r="P479" i="2" s="1"/>
  <c r="O462" i="2"/>
  <c r="P462" i="2" s="1"/>
  <c r="O469" i="2"/>
  <c r="P469" i="2" s="1"/>
  <c r="O471" i="2"/>
  <c r="P471" i="2" s="1"/>
  <c r="M379" i="2"/>
  <c r="N379" i="2" s="1"/>
  <c r="M105" i="2"/>
  <c r="N105" i="2" s="1"/>
  <c r="O497" i="2"/>
  <c r="P497" i="2" s="1"/>
  <c r="M41" i="2"/>
  <c r="N41" i="2" s="1"/>
  <c r="O125" i="2"/>
  <c r="P125" i="2" s="1"/>
  <c r="M214" i="2"/>
  <c r="N214" i="2" s="1"/>
  <c r="O295" i="2"/>
  <c r="P295" i="2" s="1"/>
  <c r="M392" i="2"/>
  <c r="N392" i="2" s="1"/>
  <c r="M423" i="2"/>
  <c r="N423" i="2" s="1"/>
  <c r="O458" i="2"/>
  <c r="P458" i="2" s="1"/>
  <c r="M482" i="2"/>
  <c r="N482" i="2" s="1"/>
  <c r="M364" i="2"/>
  <c r="N364" i="2" s="1"/>
  <c r="O488" i="2"/>
  <c r="P488" i="2" s="1"/>
  <c r="M181" i="2"/>
  <c r="N181" i="2" s="1"/>
  <c r="O452" i="2"/>
  <c r="P452" i="2" s="1"/>
  <c r="O48" i="2"/>
  <c r="P48" i="2" s="1"/>
  <c r="M133" i="2"/>
  <c r="N133" i="2" s="1"/>
  <c r="O223" i="2"/>
  <c r="P223" i="2" s="1"/>
  <c r="M351" i="2"/>
  <c r="N351" i="2" s="1"/>
  <c r="O396" i="2"/>
  <c r="P396" i="2" s="1"/>
  <c r="O427" i="2"/>
  <c r="P427" i="2" s="1"/>
  <c r="O482" i="2"/>
  <c r="P482" i="2" s="1"/>
  <c r="M475" i="2"/>
  <c r="N475" i="2" s="1"/>
  <c r="O475" i="2"/>
  <c r="P475" i="2" s="1"/>
  <c r="M55" i="2"/>
  <c r="N55" i="2" s="1"/>
  <c r="O139" i="2"/>
  <c r="P139" i="2" s="1"/>
  <c r="M230" i="2"/>
  <c r="N230" i="2" s="1"/>
  <c r="O337" i="2"/>
  <c r="P337" i="2" s="1"/>
  <c r="M353" i="2"/>
  <c r="N353" i="2" s="1"/>
  <c r="O398" i="2"/>
  <c r="P398" i="2" s="1"/>
  <c r="O483" i="2"/>
  <c r="P483" i="2" s="1"/>
  <c r="O411" i="2"/>
  <c r="P411" i="2" s="1"/>
  <c r="O62" i="2"/>
  <c r="P62" i="2" s="1"/>
  <c r="M146" i="2"/>
  <c r="N146" i="2" s="1"/>
  <c r="O236" i="2"/>
  <c r="P236" i="2" s="1"/>
  <c r="M300" i="2"/>
  <c r="N300" i="2" s="1"/>
  <c r="M344" i="2"/>
  <c r="N344" i="2" s="1"/>
  <c r="O357" i="2"/>
  <c r="P357" i="2" s="1"/>
  <c r="M435" i="2"/>
  <c r="N435" i="2" s="1"/>
  <c r="O464" i="2"/>
  <c r="P464" i="2" s="1"/>
  <c r="O485" i="2"/>
  <c r="P485" i="2" s="1"/>
  <c r="O437" i="2"/>
  <c r="P437" i="2" s="1"/>
  <c r="M488" i="2"/>
  <c r="N488" i="2" s="1"/>
  <c r="M98" i="2"/>
  <c r="N98" i="2" s="1"/>
  <c r="M70" i="2"/>
  <c r="N70" i="2" s="1"/>
  <c r="O152" i="2"/>
  <c r="P152" i="2" s="1"/>
  <c r="M243" i="2"/>
  <c r="N243" i="2" s="1"/>
  <c r="O306" i="2"/>
  <c r="P306" i="2" s="1"/>
  <c r="M360" i="2"/>
  <c r="N360" i="2" s="1"/>
  <c r="M468" i="2"/>
  <c r="N468" i="2" s="1"/>
  <c r="O468" i="2"/>
  <c r="P468" i="2" s="1"/>
  <c r="O489" i="2"/>
  <c r="P489" i="2" s="1"/>
  <c r="O494" i="2"/>
  <c r="P494" i="2" s="1"/>
  <c r="M404" i="2"/>
  <c r="N404" i="2" s="1"/>
  <c r="M449" i="2"/>
  <c r="N449" i="2" s="1"/>
  <c r="O187" i="2"/>
  <c r="P187" i="2" s="1"/>
  <c r="O76" i="2"/>
  <c r="P76" i="2" s="1"/>
  <c r="M160" i="2"/>
  <c r="N160" i="2" s="1"/>
  <c r="O250" i="2"/>
  <c r="P250" i="2" s="1"/>
  <c r="O441" i="2"/>
  <c r="P441" i="2" s="1"/>
  <c r="M83" i="2"/>
  <c r="N83" i="2" s="1"/>
  <c r="O166" i="2"/>
  <c r="P166" i="2" s="1"/>
  <c r="M257" i="2"/>
  <c r="N257" i="2" s="1"/>
  <c r="O366" i="2"/>
  <c r="P366" i="2" s="1"/>
  <c r="M445" i="2"/>
  <c r="N445" i="2" s="1"/>
  <c r="O270" i="2"/>
  <c r="P270" i="2" s="1"/>
  <c r="M329" i="2"/>
  <c r="N329" i="2" s="1"/>
  <c r="O90" i="2"/>
  <c r="P90" i="2" s="1"/>
  <c r="M173" i="2"/>
  <c r="N173" i="2" s="1"/>
  <c r="M264" i="2"/>
  <c r="N264" i="2" s="1"/>
  <c r="O322" i="2"/>
  <c r="P322" i="2" s="1"/>
  <c r="O447" i="2"/>
  <c r="P447" i="2" s="1"/>
  <c r="M497" i="2"/>
  <c r="N497" i="2" s="1"/>
  <c r="M278" i="2"/>
  <c r="N278" i="2" s="1"/>
  <c r="Q6" i="2"/>
  <c r="Q17" i="2" l="1"/>
  <c r="Q21" i="2"/>
  <c r="Q28" i="2"/>
  <c r="Q35" i="2"/>
  <c r="Q39" i="2"/>
  <c r="Q43" i="2"/>
  <c r="Q48" i="2"/>
  <c r="Q52" i="2"/>
  <c r="Q56" i="2"/>
  <c r="Q61" i="2"/>
  <c r="Q65" i="2"/>
  <c r="Q70" i="2"/>
  <c r="Q74" i="2"/>
  <c r="Q297" i="2"/>
  <c r="Q301" i="2"/>
  <c r="Q305" i="2"/>
  <c r="Q311" i="2"/>
  <c r="Q315" i="2"/>
  <c r="Q316" i="2"/>
  <c r="Q321" i="2"/>
  <c r="Q325" i="2"/>
  <c r="Q329" i="2"/>
  <c r="Q334" i="2"/>
  <c r="Q338" i="2"/>
  <c r="Q342" i="2"/>
  <c r="Q356" i="2"/>
  <c r="Q360" i="2"/>
  <c r="Q389" i="2"/>
  <c r="Q393" i="2"/>
  <c r="Q397" i="2"/>
  <c r="Q403" i="2"/>
  <c r="Q410" i="2"/>
  <c r="Q416" i="2"/>
  <c r="Q421" i="2"/>
  <c r="Q425" i="2"/>
  <c r="Q430" i="2"/>
  <c r="Q434" i="2"/>
  <c r="Q438" i="2"/>
  <c r="Q442" i="2"/>
  <c r="Q447" i="2"/>
  <c r="Q452" i="2"/>
  <c r="Q456" i="2"/>
  <c r="Q460" i="2"/>
  <c r="Q464" i="2"/>
  <c r="Q469" i="2"/>
  <c r="Q474" i="2"/>
  <c r="Q479" i="2"/>
  <c r="Q483" i="2"/>
  <c r="Q494" i="2"/>
  <c r="Q396" i="2"/>
  <c r="Q420" i="2"/>
  <c r="Q455" i="2"/>
  <c r="Q486" i="2"/>
  <c r="Q232" i="2"/>
  <c r="Q265" i="2"/>
  <c r="Q78" i="2"/>
  <c r="Q82" i="2"/>
  <c r="Q87" i="2"/>
  <c r="Q91" i="2"/>
  <c r="Q96" i="2"/>
  <c r="Q100" i="2"/>
  <c r="Q104" i="2"/>
  <c r="Q108" i="2"/>
  <c r="Q113" i="2"/>
  <c r="Q117" i="2"/>
  <c r="Q121" i="2"/>
  <c r="Q125" i="2"/>
  <c r="Q129" i="2"/>
  <c r="Q134" i="2"/>
  <c r="Q138" i="2"/>
  <c r="Q142" i="2"/>
  <c r="Q146" i="2"/>
  <c r="Q150" i="2"/>
  <c r="Q155" i="2"/>
  <c r="Q159" i="2"/>
  <c r="Q163" i="2"/>
  <c r="Q167" i="2"/>
  <c r="Q171" i="2"/>
  <c r="Q176" i="2"/>
  <c r="Q180" i="2"/>
  <c r="Q184" i="2"/>
  <c r="Q189" i="2"/>
  <c r="Q194" i="2"/>
  <c r="Q199" i="2"/>
  <c r="Q204" i="2"/>
  <c r="Q211" i="2"/>
  <c r="Q215" i="2"/>
  <c r="Q221" i="2"/>
  <c r="Q226" i="2"/>
  <c r="Q229" i="2"/>
  <c r="Q350" i="2"/>
  <c r="Q364" i="2"/>
  <c r="Q487" i="2"/>
  <c r="Q498" i="2"/>
  <c r="Q488" i="2"/>
  <c r="Q499" i="2"/>
  <c r="Q314" i="2"/>
  <c r="Q451" i="2"/>
  <c r="Q233" i="2"/>
  <c r="Q237" i="2"/>
  <c r="Q241" i="2"/>
  <c r="Q245" i="2"/>
  <c r="Q250" i="2"/>
  <c r="Q254" i="2"/>
  <c r="Q258" i="2"/>
  <c r="Q262" i="2"/>
  <c r="Q266" i="2"/>
  <c r="Q270" i="2"/>
  <c r="Q275" i="2"/>
  <c r="Q279" i="2"/>
  <c r="Q286" i="2"/>
  <c r="Q293" i="2"/>
  <c r="Q353" i="2"/>
  <c r="Q368" i="2"/>
  <c r="Q378" i="2"/>
  <c r="Q382" i="2"/>
  <c r="Q386" i="2"/>
  <c r="Q495" i="2"/>
  <c r="Q424" i="2"/>
  <c r="Q478" i="2"/>
  <c r="Q257" i="2"/>
  <c r="Q367" i="2"/>
  <c r="Q18" i="2"/>
  <c r="Q22" i="2"/>
  <c r="Q31" i="2"/>
  <c r="Q36" i="2"/>
  <c r="Q40" i="2"/>
  <c r="Q44" i="2"/>
  <c r="Q49" i="2"/>
  <c r="Q53" i="2"/>
  <c r="Q57" i="2"/>
  <c r="Q62" i="2"/>
  <c r="Q66" i="2"/>
  <c r="Q71" i="2"/>
  <c r="Q75" i="2"/>
  <c r="Q298" i="2"/>
  <c r="Q302" i="2"/>
  <c r="Q306" i="2"/>
  <c r="Q312" i="2"/>
  <c r="Q317" i="2"/>
  <c r="Q322" i="2"/>
  <c r="Q326" i="2"/>
  <c r="Q330" i="2"/>
  <c r="Q335" i="2"/>
  <c r="Q339" i="2"/>
  <c r="Q343" i="2"/>
  <c r="Q357" i="2"/>
  <c r="Q361" i="2"/>
  <c r="Q390" i="2"/>
  <c r="Q394" i="2"/>
  <c r="Q398" i="2"/>
  <c r="Q404" i="2"/>
  <c r="Q411" i="2"/>
  <c r="Q417" i="2"/>
  <c r="Q422" i="2"/>
  <c r="Q426" i="2"/>
  <c r="Q431" i="2"/>
  <c r="Q435" i="2"/>
  <c r="Q439" i="2"/>
  <c r="Q444" i="2"/>
  <c r="Q448" i="2"/>
  <c r="Q453" i="2"/>
  <c r="Q457" i="2"/>
  <c r="Q461" i="2"/>
  <c r="Q466" i="2"/>
  <c r="Q470" i="2"/>
  <c r="Q475" i="2"/>
  <c r="Q480" i="2"/>
  <c r="Q484" i="2"/>
  <c r="Q365" i="2"/>
  <c r="Q441" i="2"/>
  <c r="Q472" i="2"/>
  <c r="Q292" i="2"/>
  <c r="Q385" i="2"/>
  <c r="Q79" i="2"/>
  <c r="Q83" i="2"/>
  <c r="Q88" i="2"/>
  <c r="Q92" i="2"/>
  <c r="Q97" i="2"/>
  <c r="Q101" i="2"/>
  <c r="Q105" i="2"/>
  <c r="Q110" i="2"/>
  <c r="Q114" i="2"/>
  <c r="Q118" i="2"/>
  <c r="Q122" i="2"/>
  <c r="Q126" i="2"/>
  <c r="Q130" i="2"/>
  <c r="Q135" i="2"/>
  <c r="Q139" i="2"/>
  <c r="Q143" i="2"/>
  <c r="Q147" i="2"/>
  <c r="Q151" i="2"/>
  <c r="Q156" i="2"/>
  <c r="Q160" i="2"/>
  <c r="Q164" i="2"/>
  <c r="Q168" i="2"/>
  <c r="Q172" i="2"/>
  <c r="Q177" i="2"/>
  <c r="Q181" i="2"/>
  <c r="Q185" i="2"/>
  <c r="Q190" i="2"/>
  <c r="Q195" i="2"/>
  <c r="Q201" i="2"/>
  <c r="Q205" i="2"/>
  <c r="Q212" i="2"/>
  <c r="Q217" i="2"/>
  <c r="Q223" i="2"/>
  <c r="Q230" i="2"/>
  <c r="Q347" i="2"/>
  <c r="Q300" i="2"/>
  <c r="Q345" i="2"/>
  <c r="Q429" i="2"/>
  <c r="Q459" i="2"/>
  <c r="Q253" i="2"/>
  <c r="Q278" i="2"/>
  <c r="Q234" i="2"/>
  <c r="Q238" i="2"/>
  <c r="Q242" i="2"/>
  <c r="Q247" i="2"/>
  <c r="Q251" i="2"/>
  <c r="Q255" i="2"/>
  <c r="Q259" i="2"/>
  <c r="Q263" i="2"/>
  <c r="Q267" i="2"/>
  <c r="Q272" i="2"/>
  <c r="Q276" i="2"/>
  <c r="Q280" i="2"/>
  <c r="Q287" i="2"/>
  <c r="Q294" i="2"/>
  <c r="Q354" i="2"/>
  <c r="Q369" i="2"/>
  <c r="Q379" i="2"/>
  <c r="Q383" i="2"/>
  <c r="Q387" i="2"/>
  <c r="Q489" i="2"/>
  <c r="Q496" i="2"/>
  <c r="Q11" i="2"/>
  <c r="Q20" i="2"/>
  <c r="Q24" i="2"/>
  <c r="Q34" i="2"/>
  <c r="Q38" i="2"/>
  <c r="Q42" i="2"/>
  <c r="Q47" i="2"/>
  <c r="Q51" i="2"/>
  <c r="Q55" i="2"/>
  <c r="Q60" i="2"/>
  <c r="Q64" i="2"/>
  <c r="Q69" i="2"/>
  <c r="Q73" i="2"/>
  <c r="Q304" i="2"/>
  <c r="Q319" i="2"/>
  <c r="Q333" i="2"/>
  <c r="Q392" i="2"/>
  <c r="Q406" i="2"/>
  <c r="Q433" i="2"/>
  <c r="Q463" i="2"/>
  <c r="Q244" i="2"/>
  <c r="Q269" i="2"/>
  <c r="Q19" i="2"/>
  <c r="Q23" i="2"/>
  <c r="Q33" i="2"/>
  <c r="Q37" i="2"/>
  <c r="Q41" i="2"/>
  <c r="Q46" i="2"/>
  <c r="Q50" i="2"/>
  <c r="Q54" i="2"/>
  <c r="Q59" i="2"/>
  <c r="Q63" i="2"/>
  <c r="Q67" i="2"/>
  <c r="Q72" i="2"/>
  <c r="Q76" i="2"/>
  <c r="Q227" i="2"/>
  <c r="Q299" i="2"/>
  <c r="Q303" i="2"/>
  <c r="Q307" i="2"/>
  <c r="Q313" i="2"/>
  <c r="Q318" i="2"/>
  <c r="Q323" i="2"/>
  <c r="Q327" i="2"/>
  <c r="Q332" i="2"/>
  <c r="Q336" i="2"/>
  <c r="Q340" i="2"/>
  <c r="Q344" i="2"/>
  <c r="Q358" i="2"/>
  <c r="Q362" i="2"/>
  <c r="Q391" i="2"/>
  <c r="Q395" i="2"/>
  <c r="Q399" i="2"/>
  <c r="Q405" i="2"/>
  <c r="Q412" i="2"/>
  <c r="Q419" i="2"/>
  <c r="Q423" i="2"/>
  <c r="Q427" i="2"/>
  <c r="Q432" i="2"/>
  <c r="Q436" i="2"/>
  <c r="Q440" i="2"/>
  <c r="Q445" i="2"/>
  <c r="Q449" i="2"/>
  <c r="Q454" i="2"/>
  <c r="Q458" i="2"/>
  <c r="Q462" i="2"/>
  <c r="Q467" i="2"/>
  <c r="Q471" i="2"/>
  <c r="Q477" i="2"/>
  <c r="Q481" i="2"/>
  <c r="Q485" i="2"/>
  <c r="Q310" i="2"/>
  <c r="Q328" i="2"/>
  <c r="Q341" i="2"/>
  <c r="Q413" i="2"/>
  <c r="Q468" i="2"/>
  <c r="Q240" i="2"/>
  <c r="Q285" i="2"/>
  <c r="Q376" i="2"/>
  <c r="Q80" i="2"/>
  <c r="Q85" i="2"/>
  <c r="Q89" i="2"/>
  <c r="Q94" i="2"/>
  <c r="Q98" i="2"/>
  <c r="Q102" i="2"/>
  <c r="Q106" i="2"/>
  <c r="Q111" i="2"/>
  <c r="Q115" i="2"/>
  <c r="Q119" i="2"/>
  <c r="Q123" i="2"/>
  <c r="Q127" i="2"/>
  <c r="Q132" i="2"/>
  <c r="Q136" i="2"/>
  <c r="Q140" i="2"/>
  <c r="Q144" i="2"/>
  <c r="Q148" i="2"/>
  <c r="Q152" i="2"/>
  <c r="Q157" i="2"/>
  <c r="Q161" i="2"/>
  <c r="Q165" i="2"/>
  <c r="Q169" i="2"/>
  <c r="Q173" i="2"/>
  <c r="Q178" i="2"/>
  <c r="Q182" i="2"/>
  <c r="Q186" i="2"/>
  <c r="Q191" i="2"/>
  <c r="Q197" i="2"/>
  <c r="Q202" i="2"/>
  <c r="Q209" i="2"/>
  <c r="Q213" i="2"/>
  <c r="Q218" i="2"/>
  <c r="Q224" i="2"/>
  <c r="Q348" i="2"/>
  <c r="Q366" i="2"/>
  <c r="Q500" i="2"/>
  <c r="Q324" i="2"/>
  <c r="Q359" i="2"/>
  <c r="Q437" i="2"/>
  <c r="Q482" i="2"/>
  <c r="Q289" i="2"/>
  <c r="Q231" i="2"/>
  <c r="Q235" i="2"/>
  <c r="Q239" i="2"/>
  <c r="Q243" i="2"/>
  <c r="Q248" i="2"/>
  <c r="Q252" i="2"/>
  <c r="Q256" i="2"/>
  <c r="Q260" i="2"/>
  <c r="Q264" i="2"/>
  <c r="Q268" i="2"/>
  <c r="Q273" i="2"/>
  <c r="Q277" i="2"/>
  <c r="Q284" i="2"/>
  <c r="Q288" i="2"/>
  <c r="Q291" i="2"/>
  <c r="Q295" i="2"/>
  <c r="Q351" i="2"/>
  <c r="Q355" i="2"/>
  <c r="Q375" i="2"/>
  <c r="Q380" i="2"/>
  <c r="Q384" i="2"/>
  <c r="Q388" i="2"/>
  <c r="Q337" i="2"/>
  <c r="Q446" i="2"/>
  <c r="Q352" i="2"/>
  <c r="Q77" i="2"/>
  <c r="Q81" i="2"/>
  <c r="Q86" i="2"/>
  <c r="Q90" i="2"/>
  <c r="Q95" i="2"/>
  <c r="Q99" i="2"/>
  <c r="Q103" i="2"/>
  <c r="Q107" i="2"/>
  <c r="Q112" i="2"/>
  <c r="Q116" i="2"/>
  <c r="Q120" i="2"/>
  <c r="Q124" i="2"/>
  <c r="Q128" i="2"/>
  <c r="Q133" i="2"/>
  <c r="Q137" i="2"/>
  <c r="Q141" i="2"/>
  <c r="Q145" i="2"/>
  <c r="Q149" i="2"/>
  <c r="Q154" i="2"/>
  <c r="Q158" i="2"/>
  <c r="Q162" i="2"/>
  <c r="Q166" i="2"/>
  <c r="Q170" i="2"/>
  <c r="Q174" i="2"/>
  <c r="Q179" i="2"/>
  <c r="Q183" i="2"/>
  <c r="Q187" i="2"/>
  <c r="Q193" i="2"/>
  <c r="Q198" i="2"/>
  <c r="Q203" i="2"/>
  <c r="Q210" i="2"/>
  <c r="Q214" i="2"/>
  <c r="Q220" i="2"/>
  <c r="Q225" i="2"/>
  <c r="Q228" i="2"/>
  <c r="Q349" i="2"/>
  <c r="Q363" i="2"/>
  <c r="Q493" i="2"/>
  <c r="Q497" i="2"/>
  <c r="Q236" i="2"/>
  <c r="Q249" i="2"/>
  <c r="Q261" i="2"/>
  <c r="Q274" i="2"/>
  <c r="Q296" i="2"/>
  <c r="Q381" i="2"/>
  <c r="R380" i="2" l="1"/>
  <c r="K380" i="2"/>
  <c r="L380" i="2" s="1"/>
  <c r="R19" i="2"/>
  <c r="K19" i="2"/>
  <c r="L19" i="2" s="1"/>
  <c r="R442" i="2"/>
  <c r="K442" i="2"/>
  <c r="L442" i="2" s="1"/>
  <c r="R90" i="2"/>
  <c r="K90" i="2"/>
  <c r="L90" i="2" s="1"/>
  <c r="R362" i="2"/>
  <c r="K362" i="2"/>
  <c r="L362" i="2" s="1"/>
  <c r="R247" i="2"/>
  <c r="K247" i="2"/>
  <c r="L247" i="2" s="1"/>
  <c r="R382" i="2"/>
  <c r="K382" i="2"/>
  <c r="L382" i="2" s="1"/>
  <c r="R266" i="2"/>
  <c r="K266" i="2"/>
  <c r="L266" i="2" s="1"/>
  <c r="R184" i="2"/>
  <c r="K184" i="2"/>
  <c r="L184" i="2" s="1"/>
  <c r="R86" i="2"/>
  <c r="K86" i="2"/>
  <c r="L86" i="2" s="1"/>
  <c r="R355" i="2"/>
  <c r="K355" i="2"/>
  <c r="L355" i="2" s="1"/>
  <c r="R260" i="2"/>
  <c r="K260" i="2"/>
  <c r="L260" i="2" s="1"/>
  <c r="R169" i="2"/>
  <c r="K169" i="2"/>
  <c r="L169" i="2" s="1"/>
  <c r="R119" i="2"/>
  <c r="K119" i="2"/>
  <c r="L119" i="2" s="1"/>
  <c r="R376" i="2"/>
  <c r="K376" i="2"/>
  <c r="L376" i="2" s="1"/>
  <c r="R477" i="2"/>
  <c r="K477" i="2"/>
  <c r="L477" i="2" s="1"/>
  <c r="R423" i="2"/>
  <c r="K423" i="2"/>
  <c r="L423" i="2" s="1"/>
  <c r="R358" i="2"/>
  <c r="K358" i="2"/>
  <c r="L358" i="2" s="1"/>
  <c r="R327" i="2"/>
  <c r="K327" i="2"/>
  <c r="L327" i="2" s="1"/>
  <c r="R67" i="2"/>
  <c r="K67" i="2"/>
  <c r="L67" i="2" s="1"/>
  <c r="R463" i="2"/>
  <c r="K463" i="2"/>
  <c r="L463" i="2" s="1"/>
  <c r="R60" i="2"/>
  <c r="K60" i="2"/>
  <c r="L60" i="2" s="1"/>
  <c r="R242" i="2"/>
  <c r="K242" i="2"/>
  <c r="L242" i="2" s="1"/>
  <c r="R212" i="2"/>
  <c r="K212" i="2"/>
  <c r="L212" i="2" s="1"/>
  <c r="R156" i="2"/>
  <c r="K156" i="2"/>
  <c r="L156" i="2" s="1"/>
  <c r="K105" i="2"/>
  <c r="L105" i="2" s="1"/>
  <c r="R105" i="2"/>
  <c r="R441" i="2"/>
  <c r="K441" i="2"/>
  <c r="L441" i="2" s="1"/>
  <c r="R453" i="2"/>
  <c r="K453" i="2"/>
  <c r="L453" i="2" s="1"/>
  <c r="R44" i="2"/>
  <c r="K44" i="2"/>
  <c r="L44" i="2" s="1"/>
  <c r="R378" i="2"/>
  <c r="K378" i="2"/>
  <c r="L378" i="2" s="1"/>
  <c r="R262" i="2"/>
  <c r="K262" i="2"/>
  <c r="L262" i="2" s="1"/>
  <c r="R350" i="2"/>
  <c r="K350" i="2"/>
  <c r="L350" i="2" s="1"/>
  <c r="R180" i="2"/>
  <c r="K180" i="2"/>
  <c r="L180" i="2" s="1"/>
  <c r="R129" i="2"/>
  <c r="K129" i="2"/>
  <c r="L129" i="2" s="1"/>
  <c r="R78" i="2"/>
  <c r="K78" i="2"/>
  <c r="L78" i="2" s="1"/>
  <c r="R494" i="2"/>
  <c r="K494" i="2"/>
  <c r="L494" i="2" s="1"/>
  <c r="R434" i="2"/>
  <c r="K434" i="2"/>
  <c r="L434" i="2" s="1"/>
  <c r="R393" i="2"/>
  <c r="K393" i="2"/>
  <c r="L393" i="2" s="1"/>
  <c r="R297" i="2"/>
  <c r="K297" i="2"/>
  <c r="L297" i="2" s="1"/>
  <c r="R21" i="2"/>
  <c r="K21" i="2"/>
  <c r="L21" i="2" s="1"/>
  <c r="R386" i="2"/>
  <c r="K386" i="2"/>
  <c r="L386" i="2" s="1"/>
  <c r="R305" i="2"/>
  <c r="K305" i="2"/>
  <c r="L305" i="2" s="1"/>
  <c r="R348" i="2"/>
  <c r="K348" i="2"/>
  <c r="L348" i="2" s="1"/>
  <c r="R64" i="2"/>
  <c r="K64" i="2"/>
  <c r="L64" i="2" s="1"/>
  <c r="R134" i="2"/>
  <c r="K134" i="2"/>
  <c r="L134" i="2" s="1"/>
  <c r="R274" i="2"/>
  <c r="K274" i="2"/>
  <c r="L274" i="2" s="1"/>
  <c r="R133" i="2"/>
  <c r="K133" i="2"/>
  <c r="L133" i="2" s="1"/>
  <c r="R81" i="2"/>
  <c r="K81" i="2"/>
  <c r="L81" i="2" s="1"/>
  <c r="R351" i="2"/>
  <c r="K351" i="2"/>
  <c r="L351" i="2" s="1"/>
  <c r="R256" i="2"/>
  <c r="K256" i="2"/>
  <c r="L256" i="2" s="1"/>
  <c r="R289" i="2"/>
  <c r="K289" i="2"/>
  <c r="L289" i="2" s="1"/>
  <c r="R224" i="2"/>
  <c r="K224" i="2"/>
  <c r="L224" i="2" s="1"/>
  <c r="R165" i="2"/>
  <c r="K165" i="2"/>
  <c r="L165" i="2" s="1"/>
  <c r="R115" i="2"/>
  <c r="K115" i="2"/>
  <c r="L115" i="2" s="1"/>
  <c r="R471" i="2"/>
  <c r="K471" i="2"/>
  <c r="L471" i="2" s="1"/>
  <c r="R419" i="2"/>
  <c r="K419" i="2"/>
  <c r="L419" i="2" s="1"/>
  <c r="R323" i="2"/>
  <c r="K323" i="2"/>
  <c r="L323" i="2" s="1"/>
  <c r="R63" i="2"/>
  <c r="K63" i="2"/>
  <c r="L63" i="2" s="1"/>
  <c r="R433" i="2"/>
  <c r="K433" i="2"/>
  <c r="L433" i="2" s="1"/>
  <c r="R55" i="2"/>
  <c r="K55" i="2"/>
  <c r="L55" i="2" s="1"/>
  <c r="R238" i="2"/>
  <c r="K238" i="2"/>
  <c r="L238" i="2" s="1"/>
  <c r="R345" i="2"/>
  <c r="K345" i="2"/>
  <c r="L345" i="2" s="1"/>
  <c r="R205" i="2"/>
  <c r="K205" i="2"/>
  <c r="L205" i="2" s="1"/>
  <c r="R151" i="2"/>
  <c r="K151" i="2"/>
  <c r="L151" i="2" s="1"/>
  <c r="R101" i="2"/>
  <c r="K101" i="2"/>
  <c r="L101" i="2" s="1"/>
  <c r="R448" i="2"/>
  <c r="K448" i="2"/>
  <c r="L448" i="2" s="1"/>
  <c r="R343" i="2"/>
  <c r="K343" i="2"/>
  <c r="L343" i="2" s="1"/>
  <c r="R312" i="2"/>
  <c r="K312" i="2"/>
  <c r="L312" i="2" s="1"/>
  <c r="R40" i="2"/>
  <c r="K40" i="2"/>
  <c r="L40" i="2" s="1"/>
  <c r="R368" i="2"/>
  <c r="K368" i="2"/>
  <c r="L368" i="2" s="1"/>
  <c r="R258" i="2"/>
  <c r="K258" i="2"/>
  <c r="L258" i="2" s="1"/>
  <c r="R451" i="2"/>
  <c r="K451" i="2"/>
  <c r="L451" i="2" s="1"/>
  <c r="R176" i="2"/>
  <c r="K176" i="2"/>
  <c r="L176" i="2" s="1"/>
  <c r="R125" i="2"/>
  <c r="K125" i="2"/>
  <c r="L125" i="2" s="1"/>
  <c r="R483" i="2"/>
  <c r="K483" i="2"/>
  <c r="L483" i="2" s="1"/>
  <c r="R430" i="2"/>
  <c r="K430" i="2"/>
  <c r="L430" i="2" s="1"/>
  <c r="R389" i="2"/>
  <c r="K389" i="2"/>
  <c r="L389" i="2" s="1"/>
  <c r="R74" i="2"/>
  <c r="K74" i="2"/>
  <c r="L74" i="2" s="1"/>
  <c r="R17" i="2"/>
  <c r="K17" i="2"/>
  <c r="L17" i="2" s="1"/>
  <c r="R127" i="2"/>
  <c r="K127" i="2"/>
  <c r="L127" i="2" s="1"/>
  <c r="K317" i="2"/>
  <c r="L317" i="2" s="1"/>
  <c r="R317" i="2"/>
  <c r="R189" i="2"/>
  <c r="K189" i="2"/>
  <c r="L189" i="2" s="1"/>
  <c r="R123" i="2"/>
  <c r="K123" i="2"/>
  <c r="L123" i="2" s="1"/>
  <c r="R110" i="2"/>
  <c r="K110" i="2"/>
  <c r="L110" i="2" s="1"/>
  <c r="R28" i="2"/>
  <c r="K28" i="2"/>
  <c r="L28" i="2" s="1"/>
  <c r="R261" i="2"/>
  <c r="K261" i="2"/>
  <c r="L261" i="2" s="1"/>
  <c r="R128" i="2"/>
  <c r="K128" i="2"/>
  <c r="L128" i="2" s="1"/>
  <c r="R77" i="2"/>
  <c r="K77" i="2"/>
  <c r="L77" i="2" s="1"/>
  <c r="R252" i="2"/>
  <c r="K252" i="2"/>
  <c r="L252" i="2" s="1"/>
  <c r="R482" i="2"/>
  <c r="K482" i="2"/>
  <c r="L482" i="2" s="1"/>
  <c r="R218" i="2"/>
  <c r="K218" i="2"/>
  <c r="L218" i="2" s="1"/>
  <c r="R161" i="2"/>
  <c r="K161" i="2"/>
  <c r="L161" i="2" s="1"/>
  <c r="R111" i="2"/>
  <c r="K111" i="2"/>
  <c r="L111" i="2" s="1"/>
  <c r="R285" i="2"/>
  <c r="K285" i="2"/>
  <c r="L285" i="2" s="1"/>
  <c r="R467" i="2"/>
  <c r="K467" i="2"/>
  <c r="L467" i="2" s="1"/>
  <c r="R412" i="2"/>
  <c r="K412" i="2"/>
  <c r="L412" i="2" s="1"/>
  <c r="R318" i="2"/>
  <c r="K318" i="2"/>
  <c r="L318" i="2" s="1"/>
  <c r="K59" i="2"/>
  <c r="L59" i="2" s="1"/>
  <c r="R59" i="2"/>
  <c r="R406" i="2"/>
  <c r="K406" i="2"/>
  <c r="L406" i="2" s="1"/>
  <c r="R51" i="2"/>
  <c r="K51" i="2"/>
  <c r="L51" i="2" s="1"/>
  <c r="R496" i="2"/>
  <c r="K496" i="2"/>
  <c r="L496" i="2" s="1"/>
  <c r="R287" i="2"/>
  <c r="K287" i="2"/>
  <c r="L287" i="2" s="1"/>
  <c r="R234" i="2"/>
  <c r="K234" i="2"/>
  <c r="L234" i="2" s="1"/>
  <c r="R201" i="2"/>
  <c r="K201" i="2"/>
  <c r="L201" i="2" s="1"/>
  <c r="R147" i="2"/>
  <c r="K147" i="2"/>
  <c r="L147" i="2" s="1"/>
  <c r="R97" i="2"/>
  <c r="K97" i="2"/>
  <c r="L97" i="2" s="1"/>
  <c r="R444" i="2"/>
  <c r="K444" i="2"/>
  <c r="L444" i="2" s="1"/>
  <c r="R339" i="2"/>
  <c r="K339" i="2"/>
  <c r="L339" i="2" s="1"/>
  <c r="R306" i="2"/>
  <c r="K306" i="2"/>
  <c r="L306" i="2" s="1"/>
  <c r="R36" i="2"/>
  <c r="K36" i="2"/>
  <c r="L36" i="2" s="1"/>
  <c r="R367" i="2"/>
  <c r="K367" i="2"/>
  <c r="L367" i="2" s="1"/>
  <c r="R353" i="2"/>
  <c r="K353" i="2"/>
  <c r="L353" i="2" s="1"/>
  <c r="R254" i="2"/>
  <c r="K254" i="2"/>
  <c r="L254" i="2" s="1"/>
  <c r="R229" i="2"/>
  <c r="K229" i="2"/>
  <c r="L229" i="2" s="1"/>
  <c r="R171" i="2"/>
  <c r="K171" i="2"/>
  <c r="L171" i="2" s="1"/>
  <c r="R121" i="2"/>
  <c r="K121" i="2"/>
  <c r="L121" i="2" s="1"/>
  <c r="R479" i="2"/>
  <c r="K479" i="2"/>
  <c r="L479" i="2" s="1"/>
  <c r="R425" i="2"/>
  <c r="K425" i="2"/>
  <c r="L425" i="2" s="1"/>
  <c r="R360" i="2"/>
  <c r="K360" i="2"/>
  <c r="L360" i="2" s="1"/>
  <c r="R70" i="2"/>
  <c r="K70" i="2"/>
  <c r="L70" i="2" s="1"/>
  <c r="R404" i="2"/>
  <c r="K404" i="2"/>
  <c r="L404" i="2" s="1"/>
  <c r="R193" i="2"/>
  <c r="K193" i="2"/>
  <c r="L193" i="2" s="1"/>
  <c r="R481" i="2"/>
  <c r="K481" i="2"/>
  <c r="L481" i="2" s="1"/>
  <c r="R334" i="2"/>
  <c r="K334" i="2"/>
  <c r="L334" i="2" s="1"/>
  <c r="R174" i="2"/>
  <c r="K174" i="2"/>
  <c r="L174" i="2" s="1"/>
  <c r="R248" i="2"/>
  <c r="K248" i="2"/>
  <c r="L248" i="2" s="1"/>
  <c r="R213" i="2"/>
  <c r="K213" i="2"/>
  <c r="L213" i="2" s="1"/>
  <c r="R106" i="2"/>
  <c r="K106" i="2"/>
  <c r="L106" i="2" s="1"/>
  <c r="R240" i="2"/>
  <c r="K240" i="2"/>
  <c r="L240" i="2" s="1"/>
  <c r="R405" i="2"/>
  <c r="K405" i="2"/>
  <c r="L405" i="2" s="1"/>
  <c r="R54" i="2"/>
  <c r="K54" i="2"/>
  <c r="L54" i="2" s="1"/>
  <c r="R47" i="2"/>
  <c r="K47" i="2"/>
  <c r="L47" i="2" s="1"/>
  <c r="R489" i="2"/>
  <c r="K489" i="2"/>
  <c r="L489" i="2" s="1"/>
  <c r="R280" i="2"/>
  <c r="K280" i="2"/>
  <c r="L280" i="2" s="1"/>
  <c r="R195" i="2"/>
  <c r="K195" i="2"/>
  <c r="L195" i="2" s="1"/>
  <c r="R143" i="2"/>
  <c r="K143" i="2"/>
  <c r="L143" i="2" s="1"/>
  <c r="R92" i="2"/>
  <c r="K92" i="2"/>
  <c r="L92" i="2" s="1"/>
  <c r="R439" i="2"/>
  <c r="K439" i="2"/>
  <c r="L439" i="2" s="1"/>
  <c r="R398" i="2"/>
  <c r="K398" i="2"/>
  <c r="L398" i="2" s="1"/>
  <c r="R335" i="2"/>
  <c r="K335" i="2"/>
  <c r="L335" i="2" s="1"/>
  <c r="R302" i="2"/>
  <c r="K302" i="2"/>
  <c r="L302" i="2" s="1"/>
  <c r="R31" i="2"/>
  <c r="K31" i="2"/>
  <c r="L31" i="2" s="1"/>
  <c r="R250" i="2"/>
  <c r="K250" i="2"/>
  <c r="L250" i="2" s="1"/>
  <c r="R226" i="2"/>
  <c r="K226" i="2"/>
  <c r="L226" i="2" s="1"/>
  <c r="R167" i="2"/>
  <c r="K167" i="2"/>
  <c r="L167" i="2" s="1"/>
  <c r="R117" i="2"/>
  <c r="K117" i="2"/>
  <c r="L117" i="2" s="1"/>
  <c r="R474" i="2"/>
  <c r="K474" i="2"/>
  <c r="L474" i="2" s="1"/>
  <c r="R421" i="2"/>
  <c r="K421" i="2"/>
  <c r="L421" i="2" s="1"/>
  <c r="R356" i="2"/>
  <c r="K356" i="2"/>
  <c r="L356" i="2" s="1"/>
  <c r="R329" i="2"/>
  <c r="K329" i="2"/>
  <c r="L329" i="2" s="1"/>
  <c r="R65" i="2"/>
  <c r="K65" i="2"/>
  <c r="L65" i="2" s="1"/>
  <c r="R95" i="2"/>
  <c r="K95" i="2"/>
  <c r="L95" i="2" s="1"/>
  <c r="R178" i="2"/>
  <c r="K178" i="2"/>
  <c r="L178" i="2" s="1"/>
  <c r="R76" i="2"/>
  <c r="K76" i="2"/>
  <c r="L76" i="2" s="1"/>
  <c r="R251" i="2"/>
  <c r="K251" i="2"/>
  <c r="L251" i="2" s="1"/>
  <c r="R461" i="2"/>
  <c r="K461" i="2"/>
  <c r="L461" i="2" s="1"/>
  <c r="R87" i="2"/>
  <c r="K87" i="2"/>
  <c r="L87" i="2" s="1"/>
  <c r="R244" i="2"/>
  <c r="K244" i="2"/>
  <c r="L244" i="2" s="1"/>
  <c r="R457" i="2"/>
  <c r="K457" i="2"/>
  <c r="L457" i="2" s="1"/>
  <c r="R438" i="2"/>
  <c r="K438" i="2"/>
  <c r="L438" i="2" s="1"/>
  <c r="R183" i="2"/>
  <c r="K183" i="2"/>
  <c r="L183" i="2" s="1"/>
  <c r="R249" i="2"/>
  <c r="K249" i="2"/>
  <c r="L249" i="2" s="1"/>
  <c r="R295" i="2"/>
  <c r="K295" i="2"/>
  <c r="L295" i="2" s="1"/>
  <c r="R437" i="2"/>
  <c r="K437" i="2"/>
  <c r="L437" i="2" s="1"/>
  <c r="R157" i="2"/>
  <c r="K157" i="2"/>
  <c r="L157" i="2" s="1"/>
  <c r="R462" i="2"/>
  <c r="K462" i="2"/>
  <c r="L462" i="2" s="1"/>
  <c r="R236" i="2"/>
  <c r="K236" i="2"/>
  <c r="L236" i="2" s="1"/>
  <c r="R228" i="2"/>
  <c r="K228" i="2"/>
  <c r="L228" i="2" s="1"/>
  <c r="R170" i="2"/>
  <c r="K170" i="2"/>
  <c r="L170" i="2" s="1"/>
  <c r="R120" i="2"/>
  <c r="K120" i="2"/>
  <c r="L120" i="2" s="1"/>
  <c r="R352" i="2"/>
  <c r="K352" i="2"/>
  <c r="L352" i="2" s="1"/>
  <c r="R291" i="2"/>
  <c r="K291" i="2"/>
  <c r="L291" i="2" s="1"/>
  <c r="R243" i="2"/>
  <c r="K243" i="2"/>
  <c r="L243" i="2" s="1"/>
  <c r="R209" i="2"/>
  <c r="K209" i="2"/>
  <c r="L209" i="2" s="1"/>
  <c r="R152" i="2"/>
  <c r="K152" i="2"/>
  <c r="L152" i="2" s="1"/>
  <c r="R102" i="2"/>
  <c r="K102" i="2"/>
  <c r="L102" i="2" s="1"/>
  <c r="R468" i="2"/>
  <c r="K468" i="2"/>
  <c r="L468" i="2" s="1"/>
  <c r="R458" i="2"/>
  <c r="K458" i="2"/>
  <c r="L458" i="2" s="1"/>
  <c r="R50" i="2"/>
  <c r="K50" i="2"/>
  <c r="L50" i="2" s="1"/>
  <c r="R392" i="2"/>
  <c r="K392" i="2"/>
  <c r="L392" i="2" s="1"/>
  <c r="R42" i="2"/>
  <c r="K42" i="2"/>
  <c r="L42" i="2" s="1"/>
  <c r="R387" i="2"/>
  <c r="K387" i="2"/>
  <c r="L387" i="2" s="1"/>
  <c r="R276" i="2"/>
  <c r="K276" i="2"/>
  <c r="L276" i="2" s="1"/>
  <c r="R300" i="2"/>
  <c r="K300" i="2"/>
  <c r="L300" i="2" s="1"/>
  <c r="R190" i="2"/>
  <c r="K190" i="2"/>
  <c r="L190" i="2" s="1"/>
  <c r="R139" i="2"/>
  <c r="K139" i="2"/>
  <c r="L139" i="2" s="1"/>
  <c r="R88" i="2"/>
  <c r="K88" i="2"/>
  <c r="L88" i="2" s="1"/>
  <c r="R365" i="2"/>
  <c r="K365" i="2"/>
  <c r="L365" i="2" s="1"/>
  <c r="R435" i="2"/>
  <c r="K435" i="2"/>
  <c r="L435" i="2" s="1"/>
  <c r="R394" i="2"/>
  <c r="K394" i="2"/>
  <c r="L394" i="2" s="1"/>
  <c r="R298" i="2"/>
  <c r="K298" i="2"/>
  <c r="L298" i="2" s="1"/>
  <c r="R22" i="2"/>
  <c r="K22" i="2"/>
  <c r="L22" i="2" s="1"/>
  <c r="R257" i="2"/>
  <c r="K257" i="2"/>
  <c r="L257" i="2" s="1"/>
  <c r="R293" i="2"/>
  <c r="K293" i="2"/>
  <c r="L293" i="2" s="1"/>
  <c r="R245" i="2"/>
  <c r="K245" i="2"/>
  <c r="L245" i="2" s="1"/>
  <c r="R314" i="2"/>
  <c r="K314" i="2"/>
  <c r="L314" i="2" s="1"/>
  <c r="R221" i="2"/>
  <c r="K221" i="2"/>
  <c r="L221" i="2" s="1"/>
  <c r="R163" i="2"/>
  <c r="K163" i="2"/>
  <c r="L163" i="2" s="1"/>
  <c r="R113" i="2"/>
  <c r="K113" i="2"/>
  <c r="L113" i="2" s="1"/>
  <c r="R265" i="2"/>
  <c r="K265" i="2"/>
  <c r="L265" i="2" s="1"/>
  <c r="R469" i="2"/>
  <c r="K469" i="2"/>
  <c r="L469" i="2" s="1"/>
  <c r="R416" i="2"/>
  <c r="K416" i="2"/>
  <c r="L416" i="2" s="1"/>
  <c r="R325" i="2"/>
  <c r="K325" i="2"/>
  <c r="L325" i="2" s="1"/>
  <c r="R61" i="2"/>
  <c r="K61" i="2"/>
  <c r="L61" i="2" s="1"/>
  <c r="R485" i="2"/>
  <c r="K485" i="2"/>
  <c r="L485" i="2" s="1"/>
  <c r="R114" i="2"/>
  <c r="K114" i="2"/>
  <c r="L114" i="2" s="1"/>
  <c r="R35" i="2"/>
  <c r="K35" i="2"/>
  <c r="L35" i="2" s="1"/>
  <c r="R363" i="2"/>
  <c r="K363" i="2"/>
  <c r="L363" i="2" s="1"/>
  <c r="R264" i="2"/>
  <c r="K264" i="2"/>
  <c r="L264" i="2" s="1"/>
  <c r="R72" i="2"/>
  <c r="K72" i="2"/>
  <c r="L72" i="2" s="1"/>
  <c r="R472" i="2"/>
  <c r="K472" i="2"/>
  <c r="L472" i="2" s="1"/>
  <c r="R137" i="2"/>
  <c r="K137" i="2"/>
  <c r="L137" i="2" s="1"/>
  <c r="R179" i="2"/>
  <c r="K179" i="2"/>
  <c r="L179" i="2" s="1"/>
  <c r="R124" i="2"/>
  <c r="K124" i="2"/>
  <c r="L124" i="2" s="1"/>
  <c r="R225" i="2"/>
  <c r="K225" i="2"/>
  <c r="L225" i="2" s="1"/>
  <c r="R116" i="2"/>
  <c r="K116" i="2"/>
  <c r="L116" i="2" s="1"/>
  <c r="R239" i="2"/>
  <c r="K239" i="2"/>
  <c r="L239" i="2" s="1"/>
  <c r="R359" i="2"/>
  <c r="K359" i="2"/>
  <c r="L359" i="2" s="1"/>
  <c r="R202" i="2"/>
  <c r="K202" i="2"/>
  <c r="L202" i="2" s="1"/>
  <c r="R148" i="2"/>
  <c r="K148" i="2"/>
  <c r="L148" i="2" s="1"/>
  <c r="K98" i="2"/>
  <c r="L98" i="2" s="1"/>
  <c r="R98" i="2"/>
  <c r="R413" i="2"/>
  <c r="K413" i="2"/>
  <c r="L413" i="2" s="1"/>
  <c r="R454" i="2"/>
  <c r="K454" i="2"/>
  <c r="L454" i="2" s="1"/>
  <c r="R344" i="2"/>
  <c r="K344" i="2"/>
  <c r="L344" i="2" s="1"/>
  <c r="R313" i="2"/>
  <c r="K313" i="2"/>
  <c r="L313" i="2" s="1"/>
  <c r="R46" i="2"/>
  <c r="K46" i="2"/>
  <c r="L46" i="2" s="1"/>
  <c r="R38" i="2"/>
  <c r="K38" i="2"/>
  <c r="L38" i="2" s="1"/>
  <c r="R383" i="2"/>
  <c r="K383" i="2"/>
  <c r="L383" i="2" s="1"/>
  <c r="R272" i="2"/>
  <c r="K272" i="2"/>
  <c r="L272" i="2" s="1"/>
  <c r="R185" i="2"/>
  <c r="K185" i="2"/>
  <c r="L185" i="2" s="1"/>
  <c r="R135" i="2"/>
  <c r="K135" i="2"/>
  <c r="L135" i="2" s="1"/>
  <c r="R83" i="2"/>
  <c r="K83" i="2"/>
  <c r="L83" i="2" s="1"/>
  <c r="R484" i="2"/>
  <c r="K484" i="2"/>
  <c r="L484" i="2" s="1"/>
  <c r="R431" i="2"/>
  <c r="K431" i="2"/>
  <c r="L431" i="2" s="1"/>
  <c r="R390" i="2"/>
  <c r="K390" i="2"/>
  <c r="L390" i="2" s="1"/>
  <c r="R75" i="2"/>
  <c r="K75" i="2"/>
  <c r="L75" i="2" s="1"/>
  <c r="R18" i="2"/>
  <c r="K18" i="2"/>
  <c r="L18" i="2" s="1"/>
  <c r="R478" i="2"/>
  <c r="K478" i="2"/>
  <c r="L478" i="2" s="1"/>
  <c r="R241" i="2"/>
  <c r="K241" i="2"/>
  <c r="L241" i="2" s="1"/>
  <c r="R499" i="2"/>
  <c r="K499" i="2"/>
  <c r="L499" i="2" s="1"/>
  <c r="R215" i="2"/>
  <c r="K215" i="2"/>
  <c r="L215" i="2" s="1"/>
  <c r="R159" i="2"/>
  <c r="K159" i="2"/>
  <c r="L159" i="2" s="1"/>
  <c r="R108" i="2"/>
  <c r="K108" i="2"/>
  <c r="L108" i="2" s="1"/>
  <c r="R232" i="2"/>
  <c r="K232" i="2"/>
  <c r="L232" i="2" s="1"/>
  <c r="R464" i="2"/>
  <c r="K464" i="2"/>
  <c r="L464" i="2" s="1"/>
  <c r="R410" i="2"/>
  <c r="K410" i="2"/>
  <c r="L410" i="2" s="1"/>
  <c r="R321" i="2"/>
  <c r="K321" i="2"/>
  <c r="L321" i="2" s="1"/>
  <c r="R56" i="2"/>
  <c r="K56" i="2"/>
  <c r="L56" i="2" s="1"/>
  <c r="R493" i="2"/>
  <c r="K493" i="2"/>
  <c r="L493" i="2" s="1"/>
  <c r="R268" i="2"/>
  <c r="K268" i="2"/>
  <c r="L268" i="2" s="1"/>
  <c r="R432" i="2"/>
  <c r="K432" i="2"/>
  <c r="L432" i="2" s="1"/>
  <c r="R69" i="2"/>
  <c r="K69" i="2"/>
  <c r="L69" i="2" s="1"/>
  <c r="R164" i="2"/>
  <c r="K164" i="2"/>
  <c r="L164" i="2" s="1"/>
  <c r="R338" i="2"/>
  <c r="K338" i="2"/>
  <c r="L338" i="2" s="1"/>
  <c r="R294" i="2"/>
  <c r="K294" i="2"/>
  <c r="L294" i="2" s="1"/>
  <c r="R187" i="2"/>
  <c r="K187" i="2"/>
  <c r="L187" i="2" s="1"/>
  <c r="R349" i="2"/>
  <c r="K349" i="2"/>
  <c r="L349" i="2" s="1"/>
  <c r="R166" i="2"/>
  <c r="K166" i="2"/>
  <c r="L166" i="2" s="1"/>
  <c r="R220" i="2"/>
  <c r="K220" i="2"/>
  <c r="L220" i="2" s="1"/>
  <c r="R162" i="2"/>
  <c r="K162" i="2"/>
  <c r="L162" i="2" s="1"/>
  <c r="R112" i="2"/>
  <c r="K112" i="2"/>
  <c r="L112" i="2" s="1"/>
  <c r="R446" i="2"/>
  <c r="K446" i="2"/>
  <c r="L446" i="2" s="1"/>
  <c r="R288" i="2"/>
  <c r="K288" i="2"/>
  <c r="L288" i="2" s="1"/>
  <c r="R235" i="2"/>
  <c r="K235" i="2"/>
  <c r="L235" i="2" s="1"/>
  <c r="R324" i="2"/>
  <c r="K324" i="2"/>
  <c r="L324" i="2" s="1"/>
  <c r="R197" i="2"/>
  <c r="K197" i="2"/>
  <c r="L197" i="2" s="1"/>
  <c r="R144" i="2"/>
  <c r="K144" i="2"/>
  <c r="L144" i="2" s="1"/>
  <c r="R94" i="2"/>
  <c r="K94" i="2"/>
  <c r="L94" i="2" s="1"/>
  <c r="R341" i="2"/>
  <c r="K341" i="2"/>
  <c r="L341" i="2" s="1"/>
  <c r="R449" i="2"/>
  <c r="K449" i="2"/>
  <c r="L449" i="2" s="1"/>
  <c r="R340" i="2"/>
  <c r="K340" i="2"/>
  <c r="L340" i="2" s="1"/>
  <c r="R307" i="2"/>
  <c r="K307" i="2"/>
  <c r="L307" i="2" s="1"/>
  <c r="R41" i="2"/>
  <c r="K41" i="2"/>
  <c r="L41" i="2" s="1"/>
  <c r="R333" i="2"/>
  <c r="K333" i="2"/>
  <c r="L333" i="2" s="1"/>
  <c r="R34" i="2"/>
  <c r="K34" i="2"/>
  <c r="L34" i="2" s="1"/>
  <c r="R379" i="2"/>
  <c r="K379" i="2"/>
  <c r="L379" i="2" s="1"/>
  <c r="R267" i="2"/>
  <c r="K267" i="2"/>
  <c r="L267" i="2" s="1"/>
  <c r="R181" i="2"/>
  <c r="K181" i="2"/>
  <c r="L181" i="2" s="1"/>
  <c r="R130" i="2"/>
  <c r="K130" i="2"/>
  <c r="L130" i="2" s="1"/>
  <c r="R79" i="2"/>
  <c r="K79" i="2"/>
  <c r="L79" i="2" s="1"/>
  <c r="R480" i="2"/>
  <c r="K480" i="2"/>
  <c r="L480" i="2" s="1"/>
  <c r="R426" i="2"/>
  <c r="K426" i="2"/>
  <c r="L426" i="2" s="1"/>
  <c r="R361" i="2"/>
  <c r="K361" i="2"/>
  <c r="L361" i="2" s="1"/>
  <c r="R71" i="2"/>
  <c r="K71" i="2"/>
  <c r="L71" i="2" s="1"/>
  <c r="R424" i="2"/>
  <c r="K424" i="2"/>
  <c r="L424" i="2" s="1"/>
  <c r="R237" i="2"/>
  <c r="K237" i="2"/>
  <c r="L237" i="2" s="1"/>
  <c r="R488" i="2"/>
  <c r="K488" i="2"/>
  <c r="L488" i="2" s="1"/>
  <c r="R211" i="2"/>
  <c r="K211" i="2"/>
  <c r="L211" i="2" s="1"/>
  <c r="R155" i="2"/>
  <c r="K155" i="2"/>
  <c r="L155" i="2" s="1"/>
  <c r="R104" i="2"/>
  <c r="K104" i="2"/>
  <c r="L104" i="2" s="1"/>
  <c r="R486" i="2"/>
  <c r="K486" i="2"/>
  <c r="L486" i="2" s="1"/>
  <c r="R460" i="2"/>
  <c r="K460" i="2"/>
  <c r="L460" i="2" s="1"/>
  <c r="R403" i="2"/>
  <c r="K403" i="2"/>
  <c r="L403" i="2" s="1"/>
  <c r="R316" i="2"/>
  <c r="K316" i="2"/>
  <c r="L316" i="2" s="1"/>
  <c r="R52" i="2"/>
  <c r="K52" i="2"/>
  <c r="L52" i="2" s="1"/>
  <c r="R223" i="2"/>
  <c r="K223" i="2"/>
  <c r="L223" i="2" s="1"/>
  <c r="R53" i="2"/>
  <c r="K53" i="2"/>
  <c r="L53" i="2" s="1"/>
  <c r="R138" i="2"/>
  <c r="K138" i="2"/>
  <c r="L138" i="2" s="1"/>
  <c r="R160" i="2"/>
  <c r="K160" i="2"/>
  <c r="L160" i="2" s="1"/>
  <c r="R397" i="2"/>
  <c r="K397" i="2"/>
  <c r="L397" i="2" s="1"/>
  <c r="R107" i="2"/>
  <c r="K107" i="2"/>
  <c r="L107" i="2" s="1"/>
  <c r="R284" i="2"/>
  <c r="K284" i="2"/>
  <c r="L284" i="2" s="1"/>
  <c r="R231" i="2"/>
  <c r="K231" i="2"/>
  <c r="L231" i="2" s="1"/>
  <c r="R500" i="2"/>
  <c r="K500" i="2"/>
  <c r="L500" i="2" s="1"/>
  <c r="R191" i="2"/>
  <c r="K191" i="2"/>
  <c r="L191" i="2" s="1"/>
  <c r="R140" i="2"/>
  <c r="K140" i="2"/>
  <c r="L140" i="2" s="1"/>
  <c r="R89" i="2"/>
  <c r="K89" i="2"/>
  <c r="L89" i="2" s="1"/>
  <c r="R328" i="2"/>
  <c r="K328" i="2"/>
  <c r="L328" i="2" s="1"/>
  <c r="R445" i="2"/>
  <c r="K445" i="2"/>
  <c r="L445" i="2" s="1"/>
  <c r="R336" i="2"/>
  <c r="K336" i="2"/>
  <c r="L336" i="2" s="1"/>
  <c r="R303" i="2"/>
  <c r="K303" i="2"/>
  <c r="L303" i="2" s="1"/>
  <c r="R37" i="2"/>
  <c r="K37" i="2"/>
  <c r="L37" i="2" s="1"/>
  <c r="R319" i="2"/>
  <c r="K319" i="2"/>
  <c r="L319" i="2" s="1"/>
  <c r="R24" i="2"/>
  <c r="K24" i="2"/>
  <c r="L24" i="2" s="1"/>
  <c r="K369" i="2"/>
  <c r="L369" i="2" s="1"/>
  <c r="R369" i="2"/>
  <c r="R263" i="2"/>
  <c r="K263" i="2"/>
  <c r="L263" i="2" s="1"/>
  <c r="R177" i="2"/>
  <c r="K177" i="2"/>
  <c r="L177" i="2" s="1"/>
  <c r="R126" i="2"/>
  <c r="K126" i="2"/>
  <c r="L126" i="2" s="1"/>
  <c r="R475" i="2"/>
  <c r="K475" i="2"/>
  <c r="L475" i="2" s="1"/>
  <c r="R422" i="2"/>
  <c r="K422" i="2"/>
  <c r="L422" i="2" s="1"/>
  <c r="R357" i="2"/>
  <c r="K357" i="2"/>
  <c r="L357" i="2" s="1"/>
  <c r="R330" i="2"/>
  <c r="K330" i="2"/>
  <c r="L330" i="2" s="1"/>
  <c r="R66" i="2"/>
  <c r="K66" i="2"/>
  <c r="L66" i="2" s="1"/>
  <c r="R286" i="2"/>
  <c r="K286" i="2"/>
  <c r="L286" i="2" s="1"/>
  <c r="R233" i="2"/>
  <c r="K233" i="2"/>
  <c r="L233" i="2" s="1"/>
  <c r="R498" i="2"/>
  <c r="K498" i="2"/>
  <c r="L498" i="2" s="1"/>
  <c r="R204" i="2"/>
  <c r="K204" i="2"/>
  <c r="L204" i="2" s="1"/>
  <c r="R150" i="2"/>
  <c r="K150" i="2"/>
  <c r="L150" i="2" s="1"/>
  <c r="R100" i="2"/>
  <c r="K100" i="2"/>
  <c r="L100" i="2" s="1"/>
  <c r="R455" i="2"/>
  <c r="K455" i="2"/>
  <c r="L455" i="2" s="1"/>
  <c r="R456" i="2"/>
  <c r="K456" i="2"/>
  <c r="L456" i="2" s="1"/>
  <c r="R48" i="2"/>
  <c r="K48" i="2"/>
  <c r="L48" i="2" s="1"/>
  <c r="R198" i="2"/>
  <c r="K198" i="2"/>
  <c r="L198" i="2" s="1"/>
  <c r="R391" i="2"/>
  <c r="K391" i="2"/>
  <c r="L391" i="2" s="1"/>
  <c r="R459" i="2"/>
  <c r="K459" i="2"/>
  <c r="L459" i="2" s="1"/>
  <c r="R141" i="2"/>
  <c r="K141" i="2"/>
  <c r="L141" i="2" s="1"/>
  <c r="R173" i="2"/>
  <c r="K173" i="2"/>
  <c r="L173" i="2" s="1"/>
  <c r="R429" i="2"/>
  <c r="K429" i="2"/>
  <c r="L429" i="2" s="1"/>
  <c r="R49" i="2"/>
  <c r="K49" i="2"/>
  <c r="L49" i="2" s="1"/>
  <c r="R82" i="2"/>
  <c r="K82" i="2"/>
  <c r="L82" i="2" s="1"/>
  <c r="R296" i="2"/>
  <c r="K296" i="2"/>
  <c r="L296" i="2" s="1"/>
  <c r="R337" i="2"/>
  <c r="K337" i="2"/>
  <c r="L337" i="2" s="1"/>
  <c r="R103" i="2"/>
  <c r="K103" i="2"/>
  <c r="L103" i="2" s="1"/>
  <c r="R366" i="2"/>
  <c r="K366" i="2"/>
  <c r="L366" i="2" s="1"/>
  <c r="R186" i="2"/>
  <c r="K186" i="2"/>
  <c r="L186" i="2" s="1"/>
  <c r="R136" i="2"/>
  <c r="K136" i="2"/>
  <c r="L136" i="2" s="1"/>
  <c r="R85" i="2"/>
  <c r="K85" i="2"/>
  <c r="L85" i="2" s="1"/>
  <c r="R310" i="2"/>
  <c r="K310" i="2"/>
  <c r="L310" i="2" s="1"/>
  <c r="R440" i="2"/>
  <c r="K440" i="2"/>
  <c r="L440" i="2" s="1"/>
  <c r="R399" i="2"/>
  <c r="K399" i="2"/>
  <c r="L399" i="2" s="1"/>
  <c r="R332" i="2"/>
  <c r="K332" i="2"/>
  <c r="L332" i="2" s="1"/>
  <c r="R299" i="2"/>
  <c r="K299" i="2"/>
  <c r="L299" i="2" s="1"/>
  <c r="R33" i="2"/>
  <c r="K33" i="2"/>
  <c r="L33" i="2" s="1"/>
  <c r="R304" i="2"/>
  <c r="K304" i="2"/>
  <c r="L304" i="2" s="1"/>
  <c r="R20" i="2"/>
  <c r="K20" i="2"/>
  <c r="L20" i="2" s="1"/>
  <c r="R354" i="2"/>
  <c r="K354" i="2"/>
  <c r="L354" i="2" s="1"/>
  <c r="R259" i="2"/>
  <c r="K259" i="2"/>
  <c r="L259" i="2" s="1"/>
  <c r="R278" i="2"/>
  <c r="K278" i="2"/>
  <c r="L278" i="2" s="1"/>
  <c r="R347" i="2"/>
  <c r="K347" i="2"/>
  <c r="L347" i="2" s="1"/>
  <c r="R172" i="2"/>
  <c r="K172" i="2"/>
  <c r="L172" i="2" s="1"/>
  <c r="R122" i="2"/>
  <c r="K122" i="2"/>
  <c r="L122" i="2" s="1"/>
  <c r="R470" i="2"/>
  <c r="K470" i="2"/>
  <c r="L470" i="2" s="1"/>
  <c r="R417" i="2"/>
  <c r="K417" i="2"/>
  <c r="L417" i="2" s="1"/>
  <c r="R326" i="2"/>
  <c r="K326" i="2"/>
  <c r="L326" i="2" s="1"/>
  <c r="R62" i="2"/>
  <c r="K62" i="2"/>
  <c r="L62" i="2" s="1"/>
  <c r="R279" i="2"/>
  <c r="K279" i="2"/>
  <c r="L279" i="2" s="1"/>
  <c r="R487" i="2"/>
  <c r="K487" i="2"/>
  <c r="L487" i="2" s="1"/>
  <c r="R199" i="2"/>
  <c r="K199" i="2"/>
  <c r="L199" i="2" s="1"/>
  <c r="R146" i="2"/>
  <c r="K146" i="2"/>
  <c r="L146" i="2" s="1"/>
  <c r="R96" i="2"/>
  <c r="K96" i="2"/>
  <c r="L96" i="2" s="1"/>
  <c r="R420" i="2"/>
  <c r="K420" i="2"/>
  <c r="L420" i="2" s="1"/>
  <c r="R452" i="2"/>
  <c r="K452" i="2"/>
  <c r="L452" i="2" s="1"/>
  <c r="R315" i="2"/>
  <c r="K315" i="2"/>
  <c r="L315" i="2" s="1"/>
  <c r="R43" i="2"/>
  <c r="K43" i="2"/>
  <c r="L43" i="2" s="1"/>
  <c r="R145" i="2"/>
  <c r="K145" i="2"/>
  <c r="L145" i="2" s="1"/>
  <c r="R269" i="2"/>
  <c r="K269" i="2"/>
  <c r="L269" i="2" s="1"/>
  <c r="R292" i="2"/>
  <c r="K292" i="2"/>
  <c r="L292" i="2" s="1"/>
  <c r="R270" i="2"/>
  <c r="K270" i="2"/>
  <c r="L270" i="2" s="1"/>
  <c r="R375" i="2"/>
  <c r="K375" i="2"/>
  <c r="L375" i="2" s="1"/>
  <c r="R427" i="2"/>
  <c r="K427" i="2"/>
  <c r="L427" i="2" s="1"/>
  <c r="R217" i="2"/>
  <c r="K217" i="2"/>
  <c r="L217" i="2" s="1"/>
  <c r="R301" i="2"/>
  <c r="K301" i="2"/>
  <c r="L301" i="2" s="1"/>
  <c r="R214" i="2"/>
  <c r="K214" i="2"/>
  <c r="L214" i="2" s="1"/>
  <c r="R158" i="2"/>
  <c r="K158" i="2"/>
  <c r="L158" i="2" s="1"/>
  <c r="R210" i="2"/>
  <c r="K210" i="2"/>
  <c r="L210" i="2" s="1"/>
  <c r="R154" i="2"/>
  <c r="K154" i="2"/>
  <c r="L154" i="2" s="1"/>
  <c r="R388" i="2"/>
  <c r="K388" i="2"/>
  <c r="L388" i="2" s="1"/>
  <c r="R277" i="2"/>
  <c r="K277" i="2"/>
  <c r="L277" i="2" s="1"/>
  <c r="R381" i="2"/>
  <c r="K381" i="2"/>
  <c r="L381" i="2" s="1"/>
  <c r="R497" i="2"/>
  <c r="K497" i="2"/>
  <c r="L497" i="2" s="1"/>
  <c r="R203" i="2"/>
  <c r="K203" i="2"/>
  <c r="L203" i="2" s="1"/>
  <c r="R149" i="2"/>
  <c r="K149" i="2"/>
  <c r="L149" i="2" s="1"/>
  <c r="R99" i="2"/>
  <c r="K99" i="2"/>
  <c r="L99" i="2" s="1"/>
  <c r="R384" i="2"/>
  <c r="K384" i="2"/>
  <c r="L384" i="2" s="1"/>
  <c r="R273" i="2"/>
  <c r="K273" i="2"/>
  <c r="L273" i="2" s="1"/>
  <c r="R182" i="2"/>
  <c r="K182" i="2"/>
  <c r="L182" i="2" s="1"/>
  <c r="R132" i="2"/>
  <c r="K132" i="2"/>
  <c r="L132" i="2" s="1"/>
  <c r="R80" i="2"/>
  <c r="K80" i="2"/>
  <c r="L80" i="2" s="1"/>
  <c r="R436" i="2"/>
  <c r="K436" i="2"/>
  <c r="L436" i="2" s="1"/>
  <c r="R395" i="2"/>
  <c r="K395" i="2"/>
  <c r="L395" i="2" s="1"/>
  <c r="R227" i="2"/>
  <c r="K227" i="2"/>
  <c r="L227" i="2" s="1"/>
  <c r="R23" i="2"/>
  <c r="K23" i="2"/>
  <c r="L23" i="2" s="1"/>
  <c r="R73" i="2"/>
  <c r="K73" i="2"/>
  <c r="L73" i="2" s="1"/>
  <c r="R11" i="2"/>
  <c r="K11" i="2"/>
  <c r="L11" i="2" s="1"/>
  <c r="R255" i="2"/>
  <c r="K255" i="2"/>
  <c r="L255" i="2" s="1"/>
  <c r="R253" i="2"/>
  <c r="K253" i="2"/>
  <c r="L253" i="2" s="1"/>
  <c r="R230" i="2"/>
  <c r="K230" i="2"/>
  <c r="L230" i="2" s="1"/>
  <c r="R168" i="2"/>
  <c r="K168" i="2"/>
  <c r="L168" i="2" s="1"/>
  <c r="R118" i="2"/>
  <c r="K118" i="2"/>
  <c r="L118" i="2" s="1"/>
  <c r="R385" i="2"/>
  <c r="K385" i="2"/>
  <c r="L385" i="2" s="1"/>
  <c r="R466" i="2"/>
  <c r="K466" i="2"/>
  <c r="L466" i="2" s="1"/>
  <c r="R411" i="2"/>
  <c r="K411" i="2"/>
  <c r="L411" i="2" s="1"/>
  <c r="R322" i="2"/>
  <c r="K322" i="2"/>
  <c r="L322" i="2" s="1"/>
  <c r="R57" i="2"/>
  <c r="K57" i="2"/>
  <c r="L57" i="2" s="1"/>
  <c r="R495" i="2"/>
  <c r="K495" i="2"/>
  <c r="L495" i="2" s="1"/>
  <c r="R275" i="2"/>
  <c r="K275" i="2"/>
  <c r="L275" i="2" s="1"/>
  <c r="R364" i="2"/>
  <c r="K364" i="2"/>
  <c r="L364" i="2" s="1"/>
  <c r="R194" i="2"/>
  <c r="K194" i="2"/>
  <c r="L194" i="2" s="1"/>
  <c r="R142" i="2"/>
  <c r="K142" i="2"/>
  <c r="L142" i="2" s="1"/>
  <c r="R91" i="2"/>
  <c r="K91" i="2"/>
  <c r="L91" i="2" s="1"/>
  <c r="R396" i="2"/>
  <c r="K396" i="2"/>
  <c r="L396" i="2" s="1"/>
  <c r="R447" i="2"/>
  <c r="K447" i="2"/>
  <c r="L447" i="2" s="1"/>
  <c r="R342" i="2"/>
  <c r="K342" i="2"/>
  <c r="L342" i="2" s="1"/>
  <c r="R311" i="2"/>
  <c r="K311" i="2"/>
  <c r="L311" i="2" s="1"/>
  <c r="R39" i="2"/>
  <c r="K39" i="2"/>
  <c r="L39" i="2" s="1"/>
</calcChain>
</file>

<file path=xl/sharedStrings.xml><?xml version="1.0" encoding="utf-8"?>
<sst xmlns="http://schemas.openxmlformats.org/spreadsheetml/2006/main" count="1919" uniqueCount="1308">
  <si>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</si>
  <si>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</si>
  <si>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</si>
  <si>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</si>
  <si>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</si>
  <si>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</si>
  <si>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</si>
  <si>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</si>
  <si>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ВОК ёмкостью более  8 до 16 волокон включительно</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</si>
  <si>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</si>
  <si>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</si>
  <si>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</si>
  <si>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</si>
  <si>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объект</t>
  </si>
  <si>
    <t>4.1.2</t>
  </si>
  <si>
    <t>1 га</t>
  </si>
  <si>
    <t>Стоимость определяется на основании предоставления подтверждающих документов</t>
  </si>
  <si>
    <t>4.1.3</t>
  </si>
  <si>
    <t>4.1.4</t>
  </si>
  <si>
    <t>1 шт.</t>
  </si>
  <si>
    <t>4.1.5</t>
  </si>
  <si>
    <t>комплекс</t>
  </si>
  <si>
    <t>4.1.6</t>
  </si>
  <si>
    <t>4.1.7.1</t>
  </si>
  <si>
    <t>4.1.7</t>
  </si>
  <si>
    <t>4.1.8</t>
  </si>
  <si>
    <t>4.1.9</t>
  </si>
  <si>
    <t>4.1.10</t>
  </si>
  <si>
    <t>4.1.11</t>
  </si>
  <si>
    <t>Разработка схемы организации связи</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</si>
  <si>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</si>
  <si>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</si>
  <si>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</si>
  <si>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</si>
  <si>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</si>
  <si>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</si>
  <si>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4.2.1</t>
  </si>
  <si>
    <t>ВОК ёмкостью  до 8 волокон включительно</t>
  </si>
  <si>
    <t xml:space="preserve">1 км трассы кабеля </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</si>
  <si>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</si>
  <si>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</si>
  <si>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</si>
  <si>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</si>
  <si>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</si>
  <si>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</si>
  <si>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</si>
  <si>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</si>
  <si>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</si>
  <si>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ВОК ёмкостью более  64 волокон до 96 включительно</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</si>
  <si>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</si>
  <si>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</si>
  <si>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</si>
  <si>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</si>
  <si>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</si>
  <si>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</si>
  <si>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</si>
  <si>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</si>
  <si>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</si>
  <si>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4.3.1</t>
  </si>
  <si>
    <t>4.3.2</t>
  </si>
  <si>
    <t>4.3.3</t>
  </si>
  <si>
    <t>4.3.4</t>
  </si>
  <si>
    <t>4.3.5</t>
  </si>
  <si>
    <t>4.3.6</t>
  </si>
  <si>
    <t>4.3.7</t>
  </si>
  <si>
    <t>4.3.8</t>
  </si>
  <si>
    <t>4.3.9</t>
  </si>
  <si>
    <t>4.3.10</t>
  </si>
  <si>
    <t>4.3.11</t>
  </si>
  <si>
    <t>4.4</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</si>
  <si>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</si>
  <si>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</si>
  <si>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</si>
  <si>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</si>
  <si>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</si>
  <si>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</si>
  <si>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</si>
  <si>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</si>
  <si>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</si>
  <si>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</si>
  <si>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</si>
  <si>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</si>
  <si>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</si>
  <si>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</si>
  <si>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</si>
  <si>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</si>
  <si>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</si>
  <si>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4.4.1.1.7.</t>
  </si>
  <si>
    <t>4.5</t>
  </si>
  <si>
    <t xml:space="preserve">Монтаж оптического кросса  (ШКОН, ШКОС) </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</si>
  <si>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</si>
  <si>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</si>
  <si>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</si>
  <si>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</si>
  <si>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</si>
  <si>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</si>
  <si>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</si>
  <si>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</si>
  <si>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</si>
  <si>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</si>
  <si>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</si>
  <si>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</si>
  <si>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4.6</t>
  </si>
  <si>
    <t xml:space="preserve">Монтаж муфты на волоконно-оптическом кабеле </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</si>
  <si>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</si>
  <si>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</si>
  <si>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</si>
  <si>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</si>
  <si>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</si>
  <si>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</si>
  <si>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</si>
  <si>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</si>
  <si>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</si>
  <si>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</si>
  <si>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4.7</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</si>
  <si>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</si>
  <si>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</si>
  <si>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</si>
  <si>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</si>
  <si>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</si>
  <si>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</si>
  <si>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</si>
  <si>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</si>
  <si>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</si>
  <si>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</si>
  <si>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</si>
  <si>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</si>
  <si>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</si>
  <si>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</si>
  <si>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</si>
  <si>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</si>
  <si>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</si>
  <si>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</si>
  <si>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</si>
  <si>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</si>
  <si>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</si>
  <si>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</si>
  <si>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</si>
  <si>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</si>
  <si>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</si>
  <si>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</si>
  <si>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</si>
  <si>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</si>
  <si>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</si>
  <si>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</si>
  <si>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</si>
  <si>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</si>
  <si>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</si>
  <si>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</si>
  <si>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</si>
  <si>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</si>
  <si>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</si>
  <si>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</si>
  <si>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</si>
  <si>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</si>
  <si>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</si>
  <si>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</si>
  <si>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</si>
  <si>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 xml:space="preserve">Прокладка и монтаж медного кабеля всех типов в грунт, включая внутриобъектовые работы </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</si>
  <si>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</si>
  <si>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</si>
  <si>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</si>
  <si>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</si>
  <si>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</si>
  <si>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</si>
  <si>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</si>
  <si>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</si>
  <si>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</si>
  <si>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</si>
  <si>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</si>
  <si>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</si>
  <si>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</si>
  <si>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</si>
  <si>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</si>
  <si>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</si>
  <si>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</si>
  <si>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</si>
  <si>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</si>
  <si>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</si>
  <si>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</si>
  <si>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</si>
  <si>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Прокладка и монтаж медного кабеля  всех типов по опорам,  включая внутриобъектовые работы</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</si>
  <si>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</si>
  <si>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</si>
  <si>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</si>
  <si>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</si>
  <si>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</si>
  <si>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</si>
  <si>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</si>
  <si>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</si>
  <si>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</si>
  <si>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</si>
  <si>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</si>
  <si>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</si>
  <si>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</si>
  <si>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</si>
  <si>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</si>
  <si>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</si>
  <si>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</si>
  <si>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</si>
  <si>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</si>
  <si>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</si>
  <si>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</si>
  <si>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</si>
  <si>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 xml:space="preserve">Монтаж муфты прямой/разветвительной  на  медном кабеле </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</si>
  <si>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</si>
  <si>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</si>
  <si>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</si>
  <si>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</si>
  <si>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</si>
  <si>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</si>
  <si>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</si>
  <si>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</si>
  <si>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</si>
  <si>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</si>
  <si>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</si>
  <si>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</si>
  <si>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</si>
  <si>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</si>
  <si>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</si>
  <si>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</si>
  <si>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</si>
  <si>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</si>
  <si>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</si>
  <si>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</si>
  <si>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</si>
  <si>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</si>
  <si>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</si>
  <si>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</si>
  <si>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</si>
  <si>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4.14</t>
  </si>
  <si>
    <t xml:space="preserve">Демонтаж  кабеля </t>
  </si>
  <si>
    <t>4.14.1</t>
  </si>
  <si>
    <t xml:space="preserve"> Демонтаж ВОК любой емкости из кабельной канализации, включая демонтаж внутри объекта (до кросса включительно):</t>
  </si>
  <si>
    <t>1 км кабеля</t>
  </si>
  <si>
    <t>4.14.2</t>
  </si>
  <si>
    <t>4.14.3</t>
  </si>
  <si>
    <t>4.14.3.1</t>
  </si>
  <si>
    <t>ёмкостью 10 - 100 пар</t>
  </si>
  <si>
    <t>4.14.3.2</t>
  </si>
  <si>
    <t>ёмкостью 200 - 300 пар</t>
  </si>
  <si>
    <t>4.14.3.3</t>
  </si>
  <si>
    <t>ёмкостью 400 - 600 пар</t>
  </si>
  <si>
    <t>4.14.4</t>
  </si>
  <si>
    <t xml:space="preserve">Демонтаж медного кабеля всех типов из грунта, включая демонтаж внутри объекта (до кросса включительно), емкость кабеля (включительно): </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</si>
  <si>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</si>
  <si>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</si>
  <si>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</si>
  <si>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</si>
  <si>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</si>
  <si>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</si>
  <si>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</si>
  <si>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</si>
  <si>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</si>
  <si>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 xml:space="preserve"> Строительство ЛКСС</t>
  </si>
  <si>
    <t>5.0.1</t>
  </si>
  <si>
    <t>1 км трассы</t>
  </si>
  <si>
    <t>5.1</t>
  </si>
  <si>
    <t>5.2</t>
  </si>
  <si>
    <t>Докладка каждого дополнительного канала кабельной канализации в период строительства</t>
  </si>
  <si>
    <t>кан-км</t>
  </si>
  <si>
    <t>5.3</t>
  </si>
  <si>
    <t>5.4</t>
  </si>
  <si>
    <t xml:space="preserve">Восстановление поврежденного канала кабельной канализации </t>
  </si>
  <si>
    <t>5.5</t>
  </si>
  <si>
    <t>п.м. перехода</t>
  </si>
  <si>
    <t>5.5.1</t>
  </si>
  <si>
    <t>5.5.2</t>
  </si>
  <si>
    <t>5.6</t>
  </si>
  <si>
    <t>5.6.1</t>
  </si>
  <si>
    <t xml:space="preserve">в грунтах групп 1-3, диаметр   не менее 63 мм </t>
  </si>
  <si>
    <t>5.6.2</t>
  </si>
  <si>
    <t xml:space="preserve">в грунтах групп 4-6 диаметр   не менее 63 мм </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</si>
  <si>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</si>
  <si>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</si>
  <si>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</si>
  <si>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</si>
  <si>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</si>
  <si>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</si>
  <si>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</si>
  <si>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</si>
  <si>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</si>
  <si>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</si>
  <si>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</si>
  <si>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</si>
  <si>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</si>
  <si>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</si>
  <si>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</si>
  <si>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</si>
  <si>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</si>
  <si>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</si>
  <si>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</si>
  <si>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5.14</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</si>
  <si>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</si>
  <si>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</si>
  <si>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</si>
  <si>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</si>
  <si>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</si>
  <si>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</si>
  <si>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</si>
  <si>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</si>
  <si>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</si>
  <si>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 xml:space="preserve">Восстановление газонного покрытия </t>
  </si>
  <si>
    <t>5.19</t>
  </si>
  <si>
    <t>5.20</t>
  </si>
  <si>
    <t>Подъём железобетонных/металлических запорных устройств большого веса на колодцах кабельной канализации сторонних владельцев</t>
  </si>
  <si>
    <t>5.21</t>
  </si>
  <si>
    <t>5.22</t>
  </si>
  <si>
    <t>Укрепление существующих опор разных видов</t>
  </si>
  <si>
    <t>5.23</t>
  </si>
  <si>
    <t>5.24</t>
  </si>
  <si>
    <t>1 м</t>
  </si>
  <si>
    <t>5.25</t>
  </si>
  <si>
    <t>5.26</t>
  </si>
  <si>
    <t xml:space="preserve">Устройство кабельного вывода на стену из кабельной трассы </t>
  </si>
  <si>
    <t>5.27</t>
  </si>
  <si>
    <t>Монтаж трубостоек на крыше здания для организации  воздушно-кабельных переходов/монтаж мачты</t>
  </si>
  <si>
    <t>5.28</t>
  </si>
  <si>
    <t>Демонтаж опор</t>
  </si>
  <si>
    <t>для деревянных / стальных/ композитных опор</t>
  </si>
  <si>
    <t>1 опора</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</si>
  <si>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</si>
  <si>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</si>
  <si>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</si>
  <si>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</si>
  <si>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</si>
  <si>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</si>
  <si>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</si>
  <si>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Монтаж климатического шкафа (Indoor) 
размером от (750х350х1500)</t>
  </si>
  <si>
    <t>5.32</t>
  </si>
  <si>
    <t xml:space="preserve">Монтаж телекоммуникационного климатического шкафа на опоре/стене размером от (650х350Х650) </t>
  </si>
  <si>
    <t>5.33</t>
  </si>
  <si>
    <t>5.34</t>
  </si>
  <si>
    <t xml:space="preserve">Устройство ограждения контейнера </t>
  </si>
  <si>
    <t xml:space="preserve"> Домовая распределительная сеть (ДРС)</t>
  </si>
  <si>
    <t>6.1</t>
  </si>
  <si>
    <t xml:space="preserve"> Прокладка и монтаж многопарного передаточного кабеля "витая пара"Cat 5е ёмкостью до 10 пар включительно, от существующего УД до подъезда </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</si>
  <si>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</si>
  <si>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</si>
  <si>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</si>
  <si>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 xml:space="preserve">Прокладка и монтаж многопарного передаточного кабеля "витая пара" Cat 5е до 50 пар включительно </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</si>
  <si>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</si>
  <si>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</si>
  <si>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</si>
  <si>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</si>
  <si>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</si>
  <si>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ВОК от 16 до 24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</si>
  <si>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</si>
  <si>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</si>
  <si>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</si>
  <si>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</si>
  <si>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</si>
  <si>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</si>
  <si>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</si>
  <si>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</si>
  <si>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</si>
  <si>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</si>
  <si>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6.16</t>
  </si>
  <si>
    <t>6.17</t>
  </si>
  <si>
    <t>6.18</t>
  </si>
  <si>
    <t>6.19</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</si>
  <si>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</si>
  <si>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</si>
  <si>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</si>
  <si>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</si>
  <si>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</si>
  <si>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</si>
  <si>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</si>
  <si>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</si>
  <si>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</si>
  <si>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</si>
  <si>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</si>
  <si>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</si>
  <si>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</si>
  <si>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 xml:space="preserve">Монтаж оборудования </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</si>
  <si>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</si>
  <si>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</si>
  <si>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</si>
  <si>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</si>
  <si>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</si>
  <si>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</si>
  <si>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</si>
  <si>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</si>
  <si>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</si>
  <si>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</si>
  <si>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</si>
  <si>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Монтаж телекоммуникационного  шкафа 19", телекоммуникационной стойки 19" любой ёмкости</t>
  </si>
  <si>
    <t>6.27</t>
  </si>
  <si>
    <t>Монтаж оптических кроссовых шкафов (типа КРН 4,крона)</t>
  </si>
  <si>
    <t>6.28</t>
  </si>
  <si>
    <t xml:space="preserve">Монтаж оборудования свыше 4U в существующий телекоммуникационный шкаф/стойку </t>
  </si>
  <si>
    <t>1 комплект</t>
  </si>
  <si>
    <t>6.29</t>
  </si>
  <si>
    <t xml:space="preserve">Монтаж оборудования  1-4U включительно, в существующий телекоммуникационный шкаф/место/стойку </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</si>
  <si>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</si>
  <si>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</si>
  <si>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</si>
  <si>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</si>
  <si>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</si>
  <si>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 xml:space="preserve"> Монтаж АТС, MSAN (без учета стоимости оборудования)</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</si>
  <si>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</si>
  <si>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</si>
  <si>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</si>
  <si>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</si>
  <si>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</si>
  <si>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</si>
  <si>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</si>
  <si>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</si>
  <si>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</si>
  <si>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</si>
  <si>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</si>
  <si>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</si>
  <si>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</si>
  <si>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</si>
  <si>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</si>
  <si>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</si>
  <si>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</si>
  <si>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 xml:space="preserve">Демонтаж оборудования из телекоммуникационного шкафа/стойки </t>
  </si>
  <si>
    <t>Устройство линий связи</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</si>
  <si>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</si>
  <si>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</si>
  <si>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</si>
  <si>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</si>
  <si>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6.48</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</si>
  <si>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</si>
  <si>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6.49</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</si>
  <si>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</si>
  <si>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6.50</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</si>
  <si>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</si>
  <si>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6.51</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</si>
  <si>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</si>
  <si>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</si>
  <si>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</si>
  <si>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</si>
  <si>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</si>
  <si>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</si>
  <si>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Прокладка и монтаж кабеля  типа  UTP/КПЛК(аналог),  внутри лифтовой камеры в шахте лифта</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</si>
  <si>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</si>
  <si>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</si>
  <si>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</si>
  <si>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</si>
  <si>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</si>
  <si>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</si>
  <si>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</si>
  <si>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</si>
  <si>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</si>
  <si>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</si>
  <si>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</si>
  <si>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</si>
  <si>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</si>
  <si>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</si>
  <si>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Установка Разветвительной коробки</t>
  </si>
  <si>
    <t xml:space="preserve">1 шт. </t>
  </si>
  <si>
    <t>6.89</t>
  </si>
  <si>
    <t>Установка, настройка оборудования Wi-Fi, видеокамеры в помещении (в т.ч в ДХ)</t>
  </si>
  <si>
    <t>6.90</t>
  </si>
  <si>
    <t xml:space="preserve">Установка, настройка  видеокамеры с кронштейном на фасаде здания </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</si>
  <si>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</si>
  <si>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</si>
  <si>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</si>
  <si>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</si>
  <si>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</si>
  <si>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</si>
  <si>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</si>
  <si>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</si>
  <si>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 xml:space="preserve">Монтаж оборудования Wi-Fi внешнего размещения (Outdoor) 
</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</si>
  <si>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</si>
  <si>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</si>
  <si>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</si>
  <si>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</si>
  <si>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</si>
  <si>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</si>
  <si>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</si>
  <si>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</si>
  <si>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</si>
  <si>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</si>
  <si>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</si>
  <si>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</si>
  <si>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</si>
  <si>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</si>
  <si>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</si>
  <si>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</si>
  <si>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</si>
  <si>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</si>
  <si>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</si>
  <si>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</si>
  <si>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</si>
  <si>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</si>
  <si>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</si>
  <si>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</si>
  <si>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</si>
  <si>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</si>
  <si>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</si>
  <si>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</si>
  <si>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</si>
  <si>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</si>
  <si>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</si>
  <si>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</si>
  <si>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</si>
  <si>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</si>
  <si>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</si>
  <si>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</si>
  <si>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</si>
  <si>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</si>
  <si>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</si>
  <si>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</si>
  <si>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</si>
  <si>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</si>
  <si>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</si>
  <si>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</si>
  <si>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</si>
  <si>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</si>
  <si>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</si>
  <si>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</si>
  <si>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</si>
  <si>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</si>
  <si>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</si>
  <si>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</si>
  <si>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</si>
  <si>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</si>
  <si>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</si>
  <si>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</si>
  <si>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</si>
  <si>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</si>
  <si>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</si>
  <si>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</si>
  <si>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</si>
  <si>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</si>
  <si>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 xml:space="preserve">1 м </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</si>
  <si>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</si>
  <si>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</si>
  <si>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</si>
  <si>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</si>
  <si>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</si>
  <si>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</si>
  <si>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</si>
  <si>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</si>
  <si>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</si>
  <si>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</si>
  <si>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</si>
  <si>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</si>
  <si>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Строительно-монтажные и пуско-наладочные работы</t>
  </si>
  <si>
    <t>комплекс работ</t>
  </si>
  <si>
    <t>7.18</t>
  </si>
  <si>
    <t>7.18.1</t>
  </si>
  <si>
    <t>7.18.2</t>
  </si>
  <si>
    <t>7.18.3</t>
  </si>
  <si>
    <t>7.19</t>
  </si>
  <si>
    <t>Строительство контура заземления</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</si>
  <si>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</si>
  <si>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</si>
  <si>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</si>
  <si>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</si>
  <si>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</si>
  <si>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</si>
  <si>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</si>
  <si>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7.21.1</t>
  </si>
  <si>
    <t xml:space="preserve"> для АМС высотой до 30 м</t>
  </si>
  <si>
    <t>смена</t>
  </si>
  <si>
    <t>7.21.2</t>
  </si>
  <si>
    <t xml:space="preserve"> для АМС высотой  от 30 до 40 м</t>
  </si>
  <si>
    <t>7.21.3</t>
  </si>
  <si>
    <t xml:space="preserve"> для АМС высотой более 40 м</t>
  </si>
  <si>
    <t>7.22</t>
  </si>
  <si>
    <t>Использование альпиниста</t>
  </si>
  <si>
    <t xml:space="preserve">Предусмотрено использование альпиниста одну рабочую смену (8 часов) без учета времени в пути. </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</si>
  <si>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</si>
  <si>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</si>
  <si>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</si>
  <si>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 xml:space="preserve">ПИР'СКС </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</si>
  <si>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</si>
  <si>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</si>
  <si>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</si>
  <si>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</si>
  <si>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</si>
  <si>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</si>
  <si>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</si>
  <si>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</si>
  <si>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</si>
  <si>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</si>
  <si>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</si>
  <si>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</si>
  <si>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</si>
  <si>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</si>
  <si>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 xml:space="preserve">Демонтаж кабель каналов, коробов ПВХ </t>
  </si>
  <si>
    <t>8.1.6</t>
  </si>
  <si>
    <t>Прокладка и монтаж трубы (жесткая оцинкованная) по конструкциям Д до 50 мм</t>
  </si>
  <si>
    <t>8.1.7</t>
  </si>
  <si>
    <t xml:space="preserve">Прокладка и монтаж гофры, по конструкциям Д до 50 мм </t>
  </si>
  <si>
    <t>8.1.8</t>
  </si>
  <si>
    <t xml:space="preserve">Демонтаж труб, гофры </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</si>
  <si>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</si>
  <si>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</si>
  <si>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</si>
  <si>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</si>
  <si>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</si>
  <si>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</si>
  <si>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</si>
  <si>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</si>
  <si>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</si>
  <si>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</si>
  <si>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</si>
  <si>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</si>
  <si>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</si>
  <si>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</si>
  <si>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</si>
  <si>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</si>
  <si>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</si>
  <si>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</si>
  <si>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</si>
  <si>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</si>
  <si>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</si>
  <si>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</si>
  <si>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</si>
  <si>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</si>
  <si>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</si>
  <si>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</si>
  <si>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 xml:space="preserve">Демонтаж силового кабеля (провода)  из короба, лотка, кабельного канала, гофры и т.д. </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</si>
  <si>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</si>
  <si>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</si>
  <si>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</si>
  <si>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</si>
  <si>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</si>
  <si>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</si>
  <si>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</si>
  <si>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</si>
  <si>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</si>
  <si>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</si>
  <si>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</si>
  <si>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</si>
  <si>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</si>
  <si>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</si>
  <si>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Монтаж информационных розеток</t>
  </si>
  <si>
    <t>8.3.1</t>
  </si>
  <si>
    <t xml:space="preserve"> Установка, монтаж, подключение  розеток RJ45, RJ12, RG11 (скрытый монтаж)</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</si>
  <si>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</si>
  <si>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</si>
  <si>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</si>
  <si>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</si>
  <si>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</si>
  <si>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</si>
  <si>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</si>
  <si>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</si>
  <si>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</si>
  <si>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</si>
  <si>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</si>
  <si>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</si>
  <si>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</si>
  <si>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</si>
  <si>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</si>
  <si>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</si>
  <si>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</si>
  <si>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</si>
  <si>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</si>
  <si>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</si>
  <si>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</si>
  <si>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</si>
  <si>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</si>
  <si>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8.4.8</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</si>
  <si>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</si>
  <si>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</si>
  <si>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</si>
  <si>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</si>
  <si>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</si>
  <si>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</si>
  <si>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</si>
  <si>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 xml:space="preserve">Демонтаж розетки/выключателя </t>
  </si>
  <si>
    <t>8.4.10</t>
  </si>
  <si>
    <t>СМР: Монтаж и расключение разветвительной коробки, включая стоимость основных и  крепежных материалов.</t>
  </si>
  <si>
    <t>8.4.11</t>
  </si>
  <si>
    <t>Монтаж электрического счетчика, включая стоимость основных и  крепежных материалов.</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</si>
  <si>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</si>
  <si>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</si>
  <si>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</si>
  <si>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 xml:space="preserve"> Монтаж оборудования, патч/кросс панелей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</si>
  <si>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</si>
  <si>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</si>
  <si>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</si>
  <si>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</si>
  <si>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</si>
  <si>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</si>
  <si>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</si>
  <si>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</si>
  <si>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8.5.6</t>
  </si>
  <si>
    <t>Расшивка и разделка медножильного кабеля на порт патч-панели/кросс-панели</t>
  </si>
  <si>
    <t xml:space="preserve">СМР, включая (но не ограничиваясь) , разделку и расшивка, укладка крепление  кабеля </t>
  </si>
  <si>
    <t xml:space="preserve">пара </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</si>
  <si>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</si>
  <si>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</si>
  <si>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</si>
  <si>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</si>
  <si>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</si>
  <si>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</si>
  <si>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</si>
  <si>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</si>
  <si>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</si>
  <si>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 xml:space="preserve">Тестирование соединений UTP, STP на соответствие категории 5e,6e </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</si>
  <si>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</si>
  <si>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</si>
  <si>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</si>
  <si>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</si>
  <si>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</si>
  <si>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</si>
  <si>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</si>
  <si>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</si>
  <si>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</si>
  <si>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</si>
  <si>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</si>
  <si>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</si>
  <si>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</si>
  <si>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</si>
  <si>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</si>
  <si>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</si>
  <si>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</si>
  <si>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</si>
  <si>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</si>
  <si>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</si>
  <si>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</si>
  <si>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</si>
  <si>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</si>
  <si>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8.7.8</t>
  </si>
  <si>
    <t>Только плитки</t>
  </si>
  <si>
    <t>8.7.9</t>
  </si>
  <si>
    <t xml:space="preserve">Демонтаж/монтаж фасадной керамической плитки, алюкобонд и пр. </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</si>
  <si>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</si>
  <si>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</si>
  <si>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</si>
  <si>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</si>
  <si>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</si>
  <si>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</si>
  <si>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</si>
  <si>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</si>
  <si>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 xml:space="preserve">Восстановление окраски стен </t>
  </si>
  <si>
    <t>8.7.10</t>
  </si>
  <si>
    <t>Коэффициент при проведении работ на высоте свыше 4 метров (при выполнении внутренних работ)</t>
  </si>
  <si>
    <t>Применяется  только на работы раздела №8 "Строительство структурированных кабельных сетей (СКС)", которые выполнены в соответствующих условиях.</t>
  </si>
  <si>
    <t>8.7.11</t>
  </si>
  <si>
    <t>Повышающий коэффициент за проведение работ с 00.00 до 06.00   (154 ТК РФ)</t>
  </si>
  <si>
    <t>Распространяется на СМР с предоставлением подтверждения в виде  письма ответственного сотрудника филиала, фотоотчета.</t>
  </si>
  <si>
    <t xml:space="preserve">Организация АРМ </t>
  </si>
  <si>
    <t>8.8.1</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</si>
  <si>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</si>
  <si>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</si>
  <si>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</si>
  <si>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</si>
  <si>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</si>
  <si>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</si>
  <si>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</si>
  <si>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</si>
  <si>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</si>
  <si>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</si>
  <si>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8.8.4</t>
  </si>
  <si>
    <t xml:space="preserve">Демонтаж АРМ/периферийного устройства </t>
  </si>
  <si>
    <t>8.8.5</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</si>
  <si>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</si>
  <si>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</si>
  <si>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8.8.6</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</si>
  <si>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</si>
  <si>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</si>
  <si>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</si>
  <si>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</si>
  <si>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</si>
  <si>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</si>
  <si>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</si>
  <si>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 xml:space="preserve">СМР: установка/подключение, настройка, телефонного аппарата. С учетом стоимости работ, стоимости крепежных  материалов и патч-корда. </t>
  </si>
  <si>
    <t>Интегральная скидка</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</si>
  <si>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</si>
  <si>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</si>
  <si>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</si>
  <si>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</si>
  <si>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</si>
  <si>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</si>
  <si>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</si>
  <si>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</si>
  <si>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 xml:space="preserve"> Применение расценки возможно совместно с Работами пунктов  3.1÷ 3.3; 4.3÷4.4.1;  4.7÷ 4.9; 5.0.1÷ 5.13; 5.21-5.22; 5.24-5.26; 5.30; 5.33; 6.116, 6.95  по согласованию с Заказчиком работ  на основании  подтверждающих документов</t>
  </si>
  <si>
    <t>Применение расценки по согласованию с Заказчиком работ на основании  подтверждающих документов</t>
  </si>
  <si>
    <t>Применяется совместно с Работами пунктов  3.2÷ 3.3; 4.3÷4.4; 4.4.1.1,  4.8÷ 4.9; 5.0.1÷ 5.14; 5.21-5.22; 5.24-5.26; 5.30- 5.33;, при этом за ед.изм.  Комплект документов.</t>
  </si>
  <si>
    <t>Применяется в проектах по высвобождению Зданий/помещений</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</si>
  <si>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</si>
  <si>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Не применимо совместно с расценками пп. 4.6.÷ 4.8.</t>
  </si>
  <si>
    <t>Не применимо совместно с расценками пп. 4.6.÷4.8.</t>
  </si>
  <si>
    <t>Расценка применяется при докладке канала к существующей трассе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</si>
  <si>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</si>
  <si>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</si>
  <si>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</si>
  <si>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 xml:space="preserve">Применяется дополнительно к расценке 5.1; 5.3-5.4.
По требованию Заказчика фактический объем работ  подтверждаться Актом.
</t>
  </si>
  <si>
    <t xml:space="preserve">
Не применяется совместно с п. 5.1; 5.8-5.14</t>
  </si>
  <si>
    <t>Не применимо совместно с расценкой 5.24; 5.25; 5.29-5.33.</t>
  </si>
  <si>
    <t>При организации дополнительных услуг "Умный дом", возможно применение совместно с работами пункта 1.2</t>
  </si>
  <si>
    <t>Не применяется к разделу 1.  Применяется с 6.33</t>
  </si>
  <si>
    <t>При необходимости, применяется совместно с Работами 1.1; 1.2; 2.1; 2.3.</t>
  </si>
  <si>
    <t>Применимо совместно с 4.5 - 4.6</t>
  </si>
  <si>
    <t>Не применяется совместно с Работами раздела с 1 по 3 включительно</t>
  </si>
  <si>
    <t>Не применяется совместно с Работами раздела с 1÷2 включительно</t>
  </si>
  <si>
    <t xml:space="preserve">
Не применяется совместно с Работами раздела с 1÷2, по установке оборудования входящего в состав стоимости порта.</t>
  </si>
  <si>
    <t>Не применяется совместно с Работами раздела 1; 2 включительно</t>
  </si>
  <si>
    <t>Не применимо совместно с Работами раздела/пунктов 1; 4.7 ÷ 4.9; 6.1÷6.3 включительно</t>
  </si>
  <si>
    <t>Расценка применяется по письменному требованию и предварительному согласованию с Заказчиком работ</t>
  </si>
  <si>
    <t>Основная расценка при организации  услуг в Комплексных Новостройках</t>
  </si>
  <si>
    <t>Не применяется совместно с Работами раздела 1 включительно</t>
  </si>
  <si>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</si>
  <si>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</si>
  <si>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</si>
  <si>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t>Применяется при наличии обоснования для использования</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</si>
  <si>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</si>
  <si>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</si>
  <si>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</si>
  <si>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Расценка применяется при выполнении комплекса работ по СКС на одном объекте.
Не применимо совместно с расценками 8.3.1.</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</si>
  <si>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</si>
  <si>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</si>
  <si>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</si>
  <si>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</si>
  <si>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</si>
  <si>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</si>
  <si>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</si>
  <si>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</si>
  <si>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</si>
  <si>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</si>
  <si>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</si>
  <si>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 xml:space="preserve">в грунтах групп 1-3,  труб диаметром не менее 63 мм </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</si>
  <si>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</si>
  <si>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</si>
  <si>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Устройство кабельного вывода на стену/опору от существующего колодца (из расчета  до 30 м).</t>
  </si>
  <si>
    <t>1 погонный метр</t>
  </si>
  <si>
    <t>Прокладка внутриобъектового ВОК</t>
  </si>
  <si>
    <t>ёмкостью от 512- 2048 портов ( и свыше )</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</si>
  <si>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</si>
  <si>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</si>
  <si>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</si>
  <si>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</si>
  <si>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</si>
  <si>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</si>
  <si>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</si>
  <si>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</si>
  <si>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 xml:space="preserve">Прокладка и монтаж кабеля силового ВБбШв (или аналог)  емкостью от 2х16 до 5х16 мм2 в грунте </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</si>
  <si>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</si>
  <si>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Коэффициент</t>
  </si>
  <si>
    <t>Протяженность по работам, указанным в пп. 4.2-4.4.1.1; 4.7-4.9  учитывается  по общей протяженности кабельной линии в Заказе;</t>
  </si>
  <si>
    <t xml:space="preserve"> Протяженность по работам, указанным в пп.5.5-5.7 учитывается  по профилю ГНБ/ГНП перехода;</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</si>
  <si>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</si>
  <si>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</si>
  <si>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</si>
  <si>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</si>
  <si>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</si>
  <si>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</si>
  <si>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</si>
  <si>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</si>
  <si>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</si>
  <si>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</si>
  <si>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</si>
  <si>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</si>
  <si>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Пусконаладочные работы  по электромонтажным работам  (для АРМ)</t>
  </si>
  <si>
    <t>Топографо-геодезические работы</t>
  </si>
  <si>
    <t xml:space="preserve">4.1.10.1 </t>
  </si>
  <si>
    <t xml:space="preserve">4.1.10.2 </t>
  </si>
  <si>
    <t xml:space="preserve">4.1.10.3 </t>
  </si>
  <si>
    <t xml:space="preserve">4.1.10.4 </t>
  </si>
  <si>
    <t xml:space="preserve">4.14.3 </t>
  </si>
  <si>
    <t>4.15</t>
  </si>
  <si>
    <t>Кронирование ( в т.ч . санитарная обрезка)  деревьев</t>
  </si>
  <si>
    <t>руб./га</t>
  </si>
  <si>
    <t>Работы  по установке  автовышки, обрезка кроны дерева (спил ветвей), сбор срезанных ветвей(стволов), утилизация.</t>
  </si>
  <si>
    <t>1 дерево</t>
  </si>
  <si>
    <t>Применение расценки возможно совместно с Работами пунктов с   3.1÷ 3.3; 4.3÷4.4.1;  4.7÷ 4.9; 5.0.1÷ 5.13; 5.21-5.22; 5.24-5.26; 5.30; 5.33; 6.116, 6.95 . по согласованию с Заказчиком работ,на основании  подтверждающих документов</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</si>
  <si>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</si>
  <si>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</si>
  <si>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Укладка  плит ж/б  перекрытий/разгрузочных/ опорных/дорожных   поверх проложенных коммуникаций для защиты от повреждений</t>
  </si>
  <si>
    <t>Монтаж контейнера (уличного) площадью свыше 15  м2</t>
  </si>
  <si>
    <t>Расценка применяется, при необходимости, дополнительно к расценке 5.1. Не применяется совместно с 5.0.1</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</si>
  <si>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</si>
  <si>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</si>
  <si>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Сверление установками алмазного бурения  перекрытий, диаметром  от 40 мм</t>
  </si>
  <si>
    <t>6.8.2.6</t>
  </si>
  <si>
    <t>ВОК от 48  до 96  волокон включительно</t>
  </si>
  <si>
    <t>6.37.1</t>
  </si>
  <si>
    <t>Монтаж информационной таблички</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</si>
  <si>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</si>
  <si>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</si>
  <si>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</si>
  <si>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</si>
  <si>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 xml:space="preserve">Прокладка ПНД трубы диаметром до 32 мм включительно, в грунте </t>
  </si>
  <si>
    <t>6.99.1</t>
  </si>
  <si>
    <t>6.101.1</t>
  </si>
  <si>
    <t>6.101.2</t>
  </si>
  <si>
    <t>Перераспределение мощности</t>
  </si>
  <si>
    <t>6.119</t>
  </si>
  <si>
    <t>Прокладку и монтаж силового кабеля(СИП) ёмкостью до 2х16 мм²   по опорам/конструкциям/стенам, включая внутриобъектовую прокладку для различных подключений</t>
  </si>
  <si>
    <t>6.120</t>
  </si>
  <si>
    <t>Прокладку и монтаж силового кабеля(СИП) ёмкостью до 4х16 мм²  по опорам/конструкциям/стенам, включая внутриобъектовую прокладку для различных подключений</t>
  </si>
  <si>
    <t>Обновление программного обеспечения коммутатора/голосового шлюза, выполнение ПНР.</t>
  </si>
  <si>
    <t>Монтаж информационной таблички  с применением  необходимых метизов  (например табло "ведется видеонаблюдение) крепление на  стен.</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</si>
  <si>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</si>
  <si>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</si>
  <si>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</si>
  <si>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</si>
  <si>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</si>
  <si>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 xml:space="preserve">
Не применяется для сверления отверстий в железобетонных/бетонных  конструкциях перфоратором.</t>
  </si>
  <si>
    <t>По требованию Заказчика работ. Не применяется к наклейкам.</t>
  </si>
  <si>
    <t>Расценка применяется дополнительно к п.6.63-6.64, 6.64.1, если требуется согласно ТЗ Заказчика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</si>
  <si>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</si>
  <si>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</si>
  <si>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</si>
  <si>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На основании проектного решения (ТЗ) применять понижающий коэффициент к расценке  К= 0,25 ( если не выполняется  полный комплекс работ)</t>
  </si>
  <si>
    <t>Монтаж АМС , в т.ч. металлоконструкция  (включая лестницу, заспинное ограждение, молниезащиту, светоограждение)</t>
  </si>
  <si>
    <t xml:space="preserve"> высотой   до  20  м ( типа СЦП,СЦ)</t>
  </si>
  <si>
    <t xml:space="preserve"> высотой  22  м  (типа СК,СЦП)</t>
  </si>
  <si>
    <t xml:space="preserve"> высотой 26 м (типа СК ) </t>
  </si>
  <si>
    <t xml:space="preserve">Восстановление керамической плитки стен </t>
  </si>
  <si>
    <t>Отбивка старой штукатурки. Подготовка поверхностей насечкой вручную. Оштукатуривание отдельных мест.</t>
  </si>
  <si>
    <t xml:space="preserve">Расчистка старой краски, шпатлёвка поверхности, первая, вторая  окраска </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</si>
  <si>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</si>
  <si>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</si>
  <si>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r>
      <t xml:space="preserve">Землеустроительное дело  </t>
    </r>
    <r>
      <rPr>
        <b/>
        <sz val="12"/>
        <rFont val="Times New Roman"/>
        <family val="1"/>
        <charset val="204"/>
      </rPr>
      <t>общего пользования</t>
    </r>
    <r>
      <rPr>
        <sz val="12"/>
        <rFont val="Times New Roman"/>
        <family val="1"/>
        <charset val="204"/>
      </rPr>
      <t>/</t>
    </r>
    <r>
      <rPr>
        <b/>
        <sz val="12"/>
        <rFont val="Times New Roman"/>
        <family val="1"/>
        <charset val="204"/>
      </rPr>
      <t xml:space="preserve">лесной фонд/ </t>
    </r>
  </si>
  <si>
    <r>
      <rPr>
        <b/>
        <sz val="12"/>
        <rFont val="Times New Roman"/>
        <family val="1"/>
        <charset val="204"/>
      </rPr>
      <t>НЕ ПРИМЕНЯТЬ</t>
    </r>
    <r>
      <rPr>
        <sz val="12"/>
        <rFont val="Times New Roman"/>
        <family val="1"/>
        <charset val="204"/>
      </rPr>
      <t xml:space="preserve"> данную расценку для организации абонентской линии в ДХ абонента!</t>
    </r>
  </si>
  <si>
    <r>
      <t>ПИР, СМР: с учетом стоимости материалов.</t>
    </r>
    <r>
      <rPr>
        <b/>
        <sz val="12"/>
        <rFont val="Times New Roman"/>
        <family val="1"/>
        <charset val="204"/>
      </rPr>
      <t xml:space="preserve"> Без учета стоимости счетчика.</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</si>
  <si>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Times New Roman"/>
        <family val="1"/>
        <charset val="204"/>
      </rPr>
      <t>стоимость основных и крепежных материалов</t>
    </r>
    <r>
      <rPr>
        <sz val="12"/>
        <rFont val="Times New Roman"/>
        <family val="1"/>
        <charset val="204"/>
      </rPr>
      <t>.</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</si>
  <si>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Times New Roman"/>
        <family val="1"/>
        <charset val="204"/>
      </rPr>
      <t>стоимость основных и крепежных материалов.</t>
    </r>
  </si>
  <si>
    <r>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t>
    </r>
    <r>
      <rPr>
        <b/>
        <sz val="12"/>
        <rFont val="Times New Roman"/>
        <family val="1"/>
        <charset val="204"/>
      </rPr>
      <t>. С учетом стоимости материалов ( в т.ч плитки)</t>
    </r>
  </si>
  <si>
    <t>60 % от стоимости  монтажа</t>
  </si>
  <si>
    <t>в том числе стоимость СМР (работ)</t>
  </si>
  <si>
    <t xml:space="preserve">Выполнение предпроектных обследований  </t>
  </si>
  <si>
    <r>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t>
    </r>
    <r>
      <rPr>
        <b/>
        <sz val="12"/>
        <rFont val="Times New Roman"/>
        <family val="1"/>
        <charset val="204"/>
      </rPr>
      <t>, Водопроводы</t>
    </r>
    <r>
      <rPr>
        <sz val="12"/>
        <rFont val="Times New Roman"/>
        <family val="1"/>
        <charset val="204"/>
      </rPr>
      <t>, Железные дороги, Автомобильные дороги федерального значения, Мосты и Путепроводы, объекты Электросетевого хозяйства, ЛКС.</t>
    </r>
  </si>
  <si>
    <r>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</si>
  <si>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t>
    </r>
    <r>
      <rPr>
        <b/>
        <sz val="12"/>
        <rFont val="Times New Roman"/>
        <family val="1"/>
        <charset val="204"/>
      </rPr>
      <t xml:space="preserve">  поиск колодцев, очистку от снега/земли, </t>
    </r>
    <r>
      <rPr>
        <sz val="12"/>
        <rFont val="Times New Roman"/>
        <family val="1"/>
        <charset val="204"/>
      </rPr>
      <t xml:space="preserve">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t>
    </r>
    <r>
      <rPr>
        <b/>
        <sz val="12"/>
        <rFont val="Times New Roman"/>
        <family val="1"/>
        <charset val="204"/>
      </rPr>
      <t xml:space="preserve"> свыше одной муфты на участке от 0 до 0,5 км  трассы включительно , учитывается дополнительно п. 4.10 </t>
    </r>
    <r>
      <rPr>
        <sz val="12"/>
        <rFont val="Times New Roman"/>
        <family val="1"/>
        <charset val="204"/>
      </rPr>
      <t xml:space="preserve">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r>
      <rPr>
        <sz val="12"/>
        <rFont val="Times New Roman"/>
        <family val="1"/>
        <charset val="204"/>
      </rPr>
      <t xml:space="preserve">Протяженность трассы  - длина прокладываемого кабеля до кросса, с учетом нормативных технологических запасов. </t>
    </r>
    <r>
      <rPr>
        <b/>
        <sz val="12"/>
        <rFont val="Times New Roman"/>
        <family val="1"/>
        <charset val="204"/>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</si>
  <si>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</si>
  <si>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</si>
  <si>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</si>
  <si>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</si>
  <si>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t>
    </r>
  </si>
  <si>
    <r>
      <t xml:space="preserve">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</si>
  <si>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 xml:space="preserve">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</si>
  <si>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</si>
  <si>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 xml:space="preserve">ПИР, СМР, включая стоимость материалов, </t>
    </r>
    <r>
      <rPr>
        <b/>
        <sz val="12"/>
        <rFont val="Times New Roman"/>
        <family val="1"/>
        <charset val="204"/>
      </rPr>
      <t>очистка, разборка покртыий</t>
    </r>
    <r>
      <rPr>
        <sz val="12"/>
        <rFont val="Times New Roman"/>
        <family val="1"/>
        <charset val="204"/>
      </rPr>
      <t>,разработки траншеи, засыпки(грунтом/песком),  выравнивание и уплотнение грунта, вывоза грунта.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  Проведение работ на существующих линиях.</t>
    </r>
  </si>
  <si>
    <r>
      <t xml:space="preserve">ПИР, СМР, включая: стоимость  ж/б  плит; вспомогательные материалы, включая транспортные издержки;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</si>
  <si>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затраты на материалы, демонтаж/ вывоз существующего асфальтобетонного покрытия.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</si>
  <si>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затраты на материалы, демонтаж/ вывоз существующего асфальтобетонного покрытия и бордюрного камня.</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</si>
  <si>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ПИР, СМР, включая затраты на устройство покрытий и материалы для устройства подстилающих и выравнивающих слоев,</t>
    </r>
    <r>
      <rPr>
        <b/>
        <sz val="12"/>
        <rFont val="Times New Roman"/>
        <family val="1"/>
        <charset val="204"/>
      </rPr>
      <t xml:space="preserve"> для укладки демонтированной брусчатки. Организация и проведение оформления разрешительных документов, согласований, исполнительной документации. </t>
    </r>
  </si>
  <si>
    <r>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</si>
  <si>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 xml:space="preserve">(совместно  с п.п.4.1.2-4.1.6). </t>
    </r>
    <r>
      <rPr>
        <sz val="12"/>
        <rFont val="Times New Roman"/>
        <family val="1"/>
        <charset val="204"/>
      </rPr>
      <t xml:space="preserve"> Выполнение топографо-геодезических работ при предъявлении требования от Заказчика.</t>
    </r>
  </si>
  <si>
    <r>
      <t xml:space="preserve">Устройство кабельного ввода в  здание в фундаментном основании  </t>
    </r>
    <r>
      <rPr>
        <b/>
        <sz val="12"/>
        <rFont val="Times New Roman"/>
        <family val="1"/>
        <charset val="204"/>
      </rPr>
      <t>от существующего колодца (из расчета  до 30 м).</t>
    </r>
    <r>
      <rPr>
        <sz val="12"/>
        <rFont val="Times New Roman"/>
        <family val="1"/>
        <charset val="204"/>
      </rPr>
      <t xml:space="preserve">
В случае необходимости (более 30м) канализация достраивается по соответствующим расценкам.</t>
    </r>
  </si>
  <si>
    <r>
      <t xml:space="preserve">ПИР, СМР, включая стоимость материалов (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t>
    </r>
    <r>
      <rPr>
        <b/>
        <sz val="12"/>
        <rFont val="Times New Roman"/>
        <family val="1"/>
        <charset val="204"/>
      </rPr>
      <t>на ширину траншеи.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с нанесением на городской планшет исполнительной сьёмки), Земельное дело</t>
    </r>
    <r>
      <rPr>
        <b/>
        <vertAlign val="superscript"/>
        <sz val="12"/>
        <rFont val="Times New Roman"/>
        <family val="1"/>
        <charset val="204"/>
      </rPr>
      <t>11</t>
    </r>
    <r>
      <rPr>
        <b/>
        <sz val="12"/>
        <rFont val="Times New Roman"/>
        <family val="1"/>
        <charset val="204"/>
      </rPr>
      <t xml:space="preserve"> (совместно  с п.п.4.1.2-4.1.6). </t>
    </r>
    <r>
      <rPr>
        <sz val="12"/>
        <rFont val="Times New Roman"/>
        <family val="1"/>
        <charset val="204"/>
      </rPr>
      <t xml:space="preserve">Стоимость колодца и монтажа учитывается отдельной расценкой. </t>
    </r>
  </si>
  <si>
    <r>
      <t>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t>
    </r>
    <r>
      <rPr>
        <b/>
        <sz val="12"/>
        <rFont val="Times New Roman"/>
        <family val="1"/>
        <charset val="204"/>
      </rPr>
      <t xml:space="preserve"> Организация и проведение оформления разрешительных документов, согласований, исполнительной документации.   </t>
    </r>
  </si>
  <si>
    <r>
      <t xml:space="preserve">СМР, в том числе и не ограничиваясь перечисленным: демонтаж опор, </t>
    </r>
    <r>
      <rPr>
        <b/>
        <sz val="12"/>
        <rFont val="Times New Roman"/>
        <family val="1"/>
        <charset val="204"/>
      </rPr>
      <t xml:space="preserve"> погрузка, разгрузка, перевозка</t>
    </r>
    <r>
      <rPr>
        <sz val="12"/>
        <rFont val="Times New Roman"/>
        <family val="1"/>
        <charset val="204"/>
      </rPr>
      <t xml:space="preserve">  демонтированных опор на свалку или на склад Заказчика.  </t>
    </r>
  </si>
  <si>
    <r>
      <t xml:space="preserve">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 .</t>
    </r>
    <r>
      <rPr>
        <sz val="12"/>
        <rFont val="Times New Roman"/>
        <family val="1"/>
        <charset val="204"/>
      </rPr>
      <t xml:space="preserve">  Выполнение топографо-геодезических работ при предъявлении требования от Заказчика.</t>
    </r>
    <r>
      <rPr>
        <b/>
        <sz val="12"/>
        <rFont val="Times New Roman"/>
        <family val="1"/>
        <charset val="204"/>
      </rPr>
      <t xml:space="preserve">   </t>
    </r>
    <r>
      <rPr>
        <sz val="12"/>
        <rFont val="Times New Roman"/>
        <family val="1"/>
        <charset val="204"/>
      </rPr>
      <t xml:space="preserve"> </t>
    </r>
    <r>
      <rPr>
        <b/>
        <sz val="12"/>
        <rFont val="Times New Roman"/>
        <family val="1"/>
        <charset val="204"/>
      </rPr>
      <t>Не включает</t>
    </r>
    <r>
      <rPr>
        <sz val="12"/>
        <rFont val="Times New Roman"/>
        <family val="1"/>
        <charset val="204"/>
      </rPr>
      <t>: стоимость шкафа распределительного с опорной рамой.</t>
    </r>
  </si>
  <si>
    <r>
      <t xml:space="preserve">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xml:space="preserve">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t>
    </r>
    <r>
      <rPr>
        <sz val="12"/>
        <rFont val="Times New Roman"/>
        <family val="1"/>
        <charset val="204"/>
      </rPr>
      <t xml:space="preserve"> </t>
    </r>
    <r>
      <rPr>
        <b/>
        <sz val="12"/>
        <rFont val="Times New Roman"/>
        <family val="1"/>
        <charset val="204"/>
      </rPr>
      <t xml:space="preserve">  </t>
    </r>
    <r>
      <rPr>
        <sz val="12"/>
        <rFont val="Times New Roman"/>
        <family val="1"/>
        <charset val="204"/>
      </rPr>
      <t xml:space="preserve"> Выполнение топографо-геодезических работ при предъявлении требования от Заказчика.</t>
    </r>
    <r>
      <rPr>
        <b/>
        <sz val="12"/>
        <rFont val="Times New Roman"/>
        <family val="1"/>
        <charset val="204"/>
      </rPr>
      <t xml:space="preserve"> Не включает</t>
    </r>
    <r>
      <rPr>
        <sz val="12"/>
        <rFont val="Times New Roman"/>
        <family val="1"/>
        <charset val="204"/>
      </rPr>
      <t>: стоимость климатического шкафа в комплекте.</t>
    </r>
  </si>
  <si>
    <r>
      <t xml:space="preserve">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(совместно  с п.п.4.1.2-4.1.6.).</t>
    </r>
    <r>
      <rPr>
        <sz val="12"/>
        <rFont val="Times New Roman"/>
        <family val="1"/>
        <charset val="204"/>
      </rPr>
      <t xml:space="preserve">   Выполнение топографо-геодезических работ при предъявлении требования от Заказчика. </t>
    </r>
    <r>
      <rPr>
        <b/>
        <sz val="12"/>
        <rFont val="Times New Roman"/>
        <family val="1"/>
        <charset val="204"/>
      </rPr>
      <t>Не включает: стоимость климатического шкафа в комплекте.</t>
    </r>
  </si>
  <si>
    <r>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 Не включает</t>
    </r>
    <r>
      <rPr>
        <sz val="12"/>
        <rFont val="Times New Roman"/>
        <family val="1"/>
        <charset val="204"/>
      </rPr>
      <t>: стоимость установки опоры, стоимость климатического шкафа в комплекте.</t>
    </r>
  </si>
  <si>
    <r>
      <t xml:space="preserve">Монтаж контейнера (уличного) площадью </t>
    </r>
    <r>
      <rPr>
        <b/>
        <sz val="12"/>
        <rFont val="Times New Roman"/>
        <family val="1"/>
        <charset val="204"/>
      </rPr>
      <t>от 3,45 м2 до 15 м2</t>
    </r>
  </si>
  <si>
    <r>
      <t>ПИР</t>
    </r>
    <r>
      <rPr>
        <b/>
        <sz val="12"/>
        <rFont val="Times New Roman"/>
        <family val="1"/>
        <charset val="204"/>
      </rPr>
      <t xml:space="preserve"> ( в т.ч расчет фундамента при необходимости)</t>
    </r>
    <r>
      <rPr>
        <sz val="12"/>
        <rFont val="Times New Roman"/>
        <family val="1"/>
        <charset val="204"/>
      </rPr>
      <t>,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t>
    </r>
    <r>
      <rPr>
        <b/>
        <sz val="12"/>
        <rFont val="Times New Roman"/>
        <family val="1"/>
        <charset val="204"/>
      </rPr>
      <t xml:space="preserve"> с учетом защиты  внешнего блока );</t>
    </r>
    <r>
      <rPr>
        <sz val="12"/>
        <rFont val="Times New Roman"/>
        <family val="1"/>
        <charset val="204"/>
      </rPr>
      <t xml:space="preserve"> присоединение к электрической сети (прокладка силового кабеля длиной до 50м, включая работы по прокладке в грунте).</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      </t>
    </r>
    <r>
      <rPr>
        <sz val="12"/>
        <rFont val="Times New Roman"/>
        <family val="1"/>
        <charset val="204"/>
      </rPr>
      <t xml:space="preserve">Выполнение топографо-геодезических работ при предъявлении требования от Заказчика. </t>
    </r>
    <r>
      <rPr>
        <b/>
        <sz val="12"/>
        <rFont val="Times New Roman"/>
        <family val="1"/>
        <charset val="204"/>
      </rPr>
      <t>Не включает</t>
    </r>
    <r>
      <rPr>
        <sz val="12"/>
        <rFont val="Times New Roman"/>
        <family val="1"/>
        <charset val="204"/>
      </rPr>
      <t>: стоимость контейнера в комплекте.</t>
    </r>
  </si>
  <si>
    <r>
      <t>ПИР</t>
    </r>
    <r>
      <rPr>
        <b/>
        <sz val="12"/>
        <rFont val="Times New Roman"/>
        <family val="1"/>
        <charset val="204"/>
      </rPr>
      <t>( в т.ч расчет фундамента при необходимости),</t>
    </r>
    <r>
      <rPr>
        <sz val="12"/>
        <rFont val="Times New Roman"/>
        <family val="1"/>
        <charset val="204"/>
      </rPr>
      <t xml:space="preserve">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t>
    </r>
    <r>
      <rPr>
        <b/>
        <sz val="12"/>
        <rFont val="Times New Roman"/>
        <family val="1"/>
        <charset val="204"/>
      </rPr>
      <t xml:space="preserve"> с учетом защиты  внешнего блока );</t>
    </r>
    <r>
      <rPr>
        <sz val="12"/>
        <rFont val="Times New Roman"/>
        <family val="1"/>
        <charset val="204"/>
      </rPr>
      <t xml:space="preserve"> присоединение к электрической сети (прокладка силового кабеля длиной до 50м, включая работы по прокладке в грунте).</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 xml:space="preserve">Инженерно-геологические изыскания   </t>
    </r>
    <r>
      <rPr>
        <b/>
        <vertAlign val="superscript"/>
        <sz val="12"/>
        <rFont val="Times New Roman"/>
        <family val="1"/>
        <charset val="204"/>
      </rPr>
      <t>.</t>
    </r>
    <r>
      <rPr>
        <b/>
        <sz val="12"/>
        <rFont val="Times New Roman"/>
        <family val="1"/>
        <charset val="204"/>
      </rPr>
      <t xml:space="preserve"> (совместно  с п.п.4.1.2-4.1.6.).   </t>
    </r>
    <r>
      <rPr>
        <sz val="12"/>
        <rFont val="Times New Roman"/>
        <family val="1"/>
        <charset val="204"/>
      </rPr>
      <t xml:space="preserve">Выполнение топографо-геодезических работ при предъявлении требования от Заказчика. </t>
    </r>
    <r>
      <rPr>
        <b/>
        <sz val="12"/>
        <rFont val="Times New Roman"/>
        <family val="1"/>
        <charset val="204"/>
      </rPr>
      <t>Не включает</t>
    </r>
    <r>
      <rPr>
        <sz val="12"/>
        <rFont val="Times New Roman"/>
        <family val="1"/>
        <charset val="204"/>
      </rPr>
      <t>: стоимость контейнера в комплекте.</t>
    </r>
  </si>
  <si>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</si>
  <si>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Times New Roman"/>
        <family val="1"/>
        <charset val="204"/>
      </rPr>
      <t xml:space="preserve"> установку</t>
    </r>
    <r>
      <rPr>
        <b/>
        <strike/>
        <sz val="12"/>
        <rFont val="Times New Roman"/>
        <family val="1"/>
        <charset val="204"/>
      </rPr>
      <t xml:space="preserve"> </t>
    </r>
    <r>
      <rPr>
        <b/>
        <sz val="12"/>
        <rFont val="Times New Roman"/>
        <family val="1"/>
        <charset val="204"/>
      </rPr>
      <t>ШАН/КРТ  патч-панелей/плинтов, с учетом стоимости всех материалов, в том числе ШАН/КРТ и патч-панелей/плинтов, прочие.</t>
    </r>
    <r>
      <rPr>
        <sz val="12"/>
        <rFont val="Times New Roman"/>
        <family val="1"/>
        <charset val="204"/>
      </rPr>
      <t xml:space="preserve">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</si>
  <si>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Times New Roman"/>
        <family val="1"/>
        <charset val="204"/>
      </rPr>
      <t xml:space="preserve"> установку ШАН/КРТ  патч-панелей/плинтов, с учетом стоимости всех материалов, в том числе ШАН/КРТ и патч-панелей/плинтов, прочие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</si>
  <si>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</si>
  <si>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</si>
  <si>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(включая стоимость материалов, сопутствующих работ(в т.ч уборка площадки после производства работ), при необходимости герметизация стоп-огонь).</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</si>
  <si>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оконечивания кабеля в предустановленных распределительных муфтах и кроссовых устройствах (включая расходные материалы).  Проведение  всех измерений ВОК. Включая входной контроль кабеля.  Согласование трассы прокладки, графика проведения работ.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здания(стен, колонн и пр.)/сооружения ). </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</si>
  <si>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rFont val="Times New Roman"/>
        <family val="1"/>
        <charset val="204"/>
      </rPr>
      <t>стоимость основных и  крепежных материалов.  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</si>
  <si>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</si>
  <si>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</si>
  <si>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</si>
  <si>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Монтаж оптических  патч-кордов (включая стоимость патч-корда, монтаж, с учётом расходных и монтажных материалов) до 50 м.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</si>
  <si>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при этом включено:  монтаж шкафа, подключение к электропитанию и</t>
    </r>
    <r>
      <rPr>
        <b/>
        <sz val="12"/>
        <rFont val="Times New Roman"/>
        <family val="1"/>
        <charset val="204"/>
      </rPr>
      <t xml:space="preserve"> заземлению</t>
    </r>
    <r>
      <rPr>
        <sz val="12"/>
        <rFont val="Times New Roman"/>
        <family val="1"/>
        <charset val="204"/>
      </rPr>
      <t xml:space="preserve">, </t>
    </r>
    <r>
      <rPr>
        <b/>
        <sz val="12"/>
        <rFont val="Times New Roman"/>
        <family val="1"/>
        <charset val="204"/>
      </rPr>
      <t>стоимость и монтаж ЩРУН (щиток учетно-распределительный</t>
    </r>
    <r>
      <rPr>
        <sz val="12"/>
        <rFont val="Times New Roman"/>
        <family val="1"/>
        <charset val="204"/>
      </rPr>
      <t xml:space="preserve">), стоимость и установка узлов учета электрической энергии, автоматического выключателя, розетки,  стоимость и прокладка силового кабеля (длиной до 20м), стоимость шкафа/стойки и монтажных материалов, включая органайзер, патч-панель, стоимость  доставки.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Прокладка кабеля свыше 20 м определяется по расценкам  п. 6.115, 6.117,6.118</t>
    </r>
  </si>
  <si>
    <r>
      <t xml:space="preserve">ПИР, СМР, Прочие затраты, при этом включено:  монтаж шкафа, подключение к электропитанию </t>
    </r>
    <r>
      <rPr>
        <b/>
        <sz val="12"/>
        <rFont val="Times New Roman"/>
        <family val="1"/>
        <charset val="204"/>
      </rPr>
      <t>и заземлению</t>
    </r>
    <r>
      <rPr>
        <sz val="12"/>
        <rFont val="Times New Roman"/>
        <family val="1"/>
        <charset val="204"/>
      </rPr>
      <t xml:space="preserve">, электромонтажные работы (подключение к электропитанию и заземлению, при необходимости),  стоимость  и прокладка </t>
    </r>
    <r>
      <rPr>
        <b/>
        <sz val="12"/>
        <rFont val="Times New Roman"/>
        <family val="1"/>
        <charset val="204"/>
      </rPr>
      <t>силового кабеля длиной 20 м</t>
    </r>
    <r>
      <rPr>
        <sz val="12"/>
        <rFont val="Times New Roman"/>
        <family val="1"/>
        <charset val="204"/>
      </rPr>
      <t xml:space="preserve">, автоматического выключателя (при необходимости), розетки, стоимость монтажных материалов. </t>
    </r>
    <r>
      <rPr>
        <b/>
        <sz val="12"/>
        <rFont val="Times New Roman"/>
        <family val="1"/>
        <charset val="204"/>
      </rPr>
      <t xml:space="preserve"> Не включено: </t>
    </r>
    <r>
      <rPr>
        <sz val="12"/>
        <rFont val="Times New Roman"/>
        <family val="1"/>
        <charset val="204"/>
      </rPr>
      <t xml:space="preserve"> стоимость укомплектованного шкафа,  монтаж и стоимость активного оборудования.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Прокладка кабеля свыше 20 м определяется по расценкам  п. 6.115, 6.117,6.118</t>
    </r>
  </si>
  <si>
    <r>
      <t xml:space="preserve">Монтаж оптических кроссовых шкафов (включая монтаж пигтейлов и с учётом расходных и монтажных материалов). </t>
    </r>
    <r>
      <rPr>
        <b/>
        <sz val="12"/>
        <rFont val="Times New Roman"/>
        <family val="1"/>
        <charset val="204"/>
      </rPr>
      <t>Без учета стоимости шкафа</t>
    </r>
    <r>
      <rPr>
        <sz val="12"/>
        <rFont val="Times New Roman"/>
        <family val="1"/>
        <charset val="204"/>
      </rPr>
      <t>.</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</si>
  <si>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rPr>
        <b/>
        <sz val="12"/>
        <rFont val="Times New Roman"/>
        <family val="1"/>
        <charset val="204"/>
      </rPr>
      <t xml:space="preserve">ПИР, СМР: </t>
    </r>
    <r>
      <rPr>
        <sz val="12"/>
        <rFont val="Times New Roman"/>
        <family val="1"/>
        <charset val="204"/>
      </rPr>
      <t>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t>
    </r>
    <r>
      <rPr>
        <b/>
        <sz val="12"/>
        <rFont val="Times New Roman"/>
        <family val="1"/>
        <charset val="204"/>
      </rPr>
      <t xml:space="preserve">рганизация и проведение оформления разрешительных документов, согласований , исполнительной документации. </t>
    </r>
    <r>
      <rPr>
        <sz val="12"/>
        <rFont val="Times New Roman"/>
        <family val="1"/>
        <charset val="204"/>
      </rPr>
      <t>(Все работы производятся в существующих стойках и шкафах).</t>
    </r>
  </si>
  <si>
    <r>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t>
    </r>
    <r>
      <rPr>
        <b/>
        <sz val="12"/>
        <rFont val="Times New Roman"/>
        <family val="1"/>
        <charset val="204"/>
      </rPr>
      <t xml:space="preserve"> конвертера УСПД телеметрии свыше 8 портов;</t>
    </r>
    <r>
      <rPr>
        <sz val="12"/>
        <rFont val="Times New Roman"/>
        <family val="1"/>
        <charset val="204"/>
      </rPr>
      <t xml:space="preserve">  оборудование стоечного исполнения: ИБП, HDSL модем, ADSL модем, ONT , L3 СРЕ, оборудование Wi-Fi и пр. СМР, </t>
    </r>
    <r>
      <rPr>
        <b/>
        <sz val="12"/>
        <rFont val="Times New Roman"/>
        <family val="1"/>
        <charset val="204"/>
      </rPr>
      <t>ПНР (организация удаленного доступа на оборудовании)</t>
    </r>
    <r>
      <rPr>
        <sz val="12"/>
        <rFont val="Times New Roman"/>
        <family val="1"/>
        <charset val="204"/>
      </rPr>
      <t xml:space="preserve">,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</si>
  <si>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rPr>
        <b/>
        <sz val="12"/>
        <rFont val="Times New Roman"/>
        <family val="1"/>
        <charset val="204"/>
      </rPr>
      <t xml:space="preserve"> СМР.</t>
    </r>
    <r>
      <rPr>
        <sz val="12"/>
        <rFont val="Times New Roman"/>
        <family val="1"/>
        <charset val="204"/>
      </rPr>
      <t xml:space="preserve"> 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</si>
  <si>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t xml:space="preserve">Не применяется совместно с Работами раздела с 1÷2 включительно. 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</si>
  <si>
    <r>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t>
    </r>
    <r>
      <rPr>
        <b/>
        <sz val="12"/>
        <rFont val="Times New Roman"/>
        <family val="1"/>
        <charset val="204"/>
      </rPr>
      <t xml:space="preserve">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r>
  </si>
  <si>
    <r>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</si>
  <si>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</si>
  <si>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</si>
  <si>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r>
      <t xml:space="preserve">ПИР, СМР (включая стоимость патч-панели, сопутствующих работ). Установка, монтаж и расшивка патч-панели 24 порта.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</si>
  <si>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демонтаж шкафа, </t>
    </r>
    <r>
      <rPr>
        <b/>
        <sz val="12"/>
        <rFont val="Times New Roman"/>
        <family val="1"/>
        <charset val="204"/>
      </rPr>
      <t>погрузка,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 Оформление акта сдачи-приемки заказчику.</t>
    </r>
  </si>
  <si>
    <r>
      <t>ПИР, СМР: демонтаж шкафа,</t>
    </r>
    <r>
      <rPr>
        <b/>
        <sz val="12"/>
        <rFont val="Times New Roman"/>
        <family val="1"/>
        <charset val="204"/>
      </rPr>
      <t xml:space="preserve"> погрузка,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Оформление акта сдачи-приемки заказчику.</t>
    </r>
  </si>
  <si>
    <r>
      <t>ПИР, СМР. Демонтаж оборудования размером 1-4 U (включительно) по</t>
    </r>
    <r>
      <rPr>
        <b/>
        <sz val="12"/>
        <rFont val="Times New Roman"/>
        <family val="1"/>
        <charset val="204"/>
      </rPr>
      <t>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Оформление акта сдачи-приемки заказчику.</t>
    </r>
  </si>
  <si>
    <r>
      <t xml:space="preserve">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</si>
  <si>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</si>
  <si>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</si>
  <si>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трубы/короба/гофры,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</si>
  <si>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и монтаж кабеля по стене (в т.ч. по фасаду) </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</si>
  <si>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Times New Roman"/>
        <family val="1"/>
        <charset val="204"/>
      </rPr>
      <t xml:space="preserve"> </t>
    </r>
    <r>
      <rPr>
        <sz val="12"/>
        <rFont val="Times New Roman"/>
        <family val="1"/>
        <charset val="204"/>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</si>
  <si>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и монтаж кабеля по трубе/коробу/гофре</t>
    </r>
    <r>
      <rPr>
        <b/>
        <sz val="12"/>
        <rFont val="Times New Roman"/>
        <family val="1"/>
        <charset val="204"/>
      </rPr>
      <t xml:space="preserve"> </t>
    </r>
    <r>
      <rPr>
        <sz val="12"/>
        <rFont val="Times New Roman"/>
        <family val="1"/>
        <charset val="204"/>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</si>
  <si>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трубы/короба/гофры,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</si>
  <si>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</si>
  <si>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и монтаж кабеля</t>
    </r>
    <r>
      <rPr>
        <b/>
        <sz val="12"/>
        <rFont val="Times New Roman"/>
        <family val="1"/>
        <charset val="204"/>
      </rPr>
      <t xml:space="preserve"> типа UTP/FTP методом   подвеса </t>
    </r>
  </si>
  <si>
    <r>
      <t xml:space="preserve">ПИР, СМР, Прочие затраты, не ограничиваясь перечисленным: прокладка и монтаж кабеля </t>
    </r>
    <r>
      <rPr>
        <b/>
        <sz val="12"/>
        <rFont val="Times New Roman"/>
        <family val="1"/>
        <charset val="204"/>
      </rPr>
      <t>методом подвеса</t>
    </r>
    <r>
      <rPr>
        <sz val="12"/>
        <rFont val="Times New Roman"/>
        <family val="1"/>
        <charset val="204"/>
      </rPr>
      <t xml:space="preserve">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</si>
  <si>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</si>
  <si>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</si>
  <si>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</si>
  <si>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</si>
  <si>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t>
    </r>
    <r>
      <rPr>
        <b/>
        <sz val="12"/>
        <rFont val="Times New Roman"/>
        <family val="1"/>
        <charset val="204"/>
      </rPr>
      <t>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Стоимость оборудования данной расценкой не учтена. Прокладка и монтаж кабелей типа ВВГ и типа UTP/FTP данной расценкой не учтены. </t>
    </r>
  </si>
  <si>
    <r>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t>
    </r>
    <r>
      <rPr>
        <b/>
        <sz val="12"/>
        <rFont val="Times New Roman"/>
        <family val="1"/>
        <charset val="204"/>
      </rPr>
      <t>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Стоимость оборудования данной расценкой не учтена. Прокладка и монтаж кабелей типа ВВГ и типа UTP/FTP данной расценкой не учтены. </t>
    </r>
  </si>
  <si>
    <r>
      <t xml:space="preserve">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t>
    </r>
    <r>
      <rPr>
        <b/>
        <sz val="12"/>
        <rFont val="Times New Roman"/>
        <family val="1"/>
        <charset val="204"/>
      </rPr>
      <t>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</si>
  <si>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t>
    </r>
    <r>
      <rPr>
        <b/>
        <sz val="12"/>
        <rFont val="Times New Roman"/>
        <family val="1"/>
        <charset val="204"/>
      </rPr>
      <t>Без прокладки и стоимости кабеля. Без стоимости оборудования.</t>
    </r>
    <r>
      <rPr>
        <sz val="12"/>
        <rFont val="Times New Roman"/>
        <family val="1"/>
        <charset val="204"/>
      </rPr>
      <t xml:space="preserve"> Подключение.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</si>
  <si>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t>
    </r>
    <r>
      <rPr>
        <b/>
        <sz val="12"/>
        <rFont val="Times New Roman"/>
        <family val="1"/>
        <charset val="204"/>
      </rPr>
      <t>, ПНР, обновление ПО</t>
    </r>
    <r>
      <rPr>
        <sz val="12"/>
        <rFont val="Times New Roman"/>
        <family val="1"/>
        <charset val="204"/>
      </rPr>
      <t>. Подключение.</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</si>
  <si>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t>
    </r>
    <r>
      <rPr>
        <b/>
        <sz val="12"/>
        <rFont val="Times New Roman"/>
        <family val="1"/>
        <charset val="204"/>
      </rPr>
      <t>ПНР, обновление ПО</t>
    </r>
    <r>
      <rPr>
        <sz val="12"/>
        <rFont val="Times New Roman"/>
        <family val="1"/>
        <charset val="204"/>
      </rPr>
      <t>. Включает стоимость крепежных материалов и изделий.</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</si>
  <si>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t>
    </r>
    <r>
      <rPr>
        <b/>
        <sz val="12"/>
        <rFont val="Times New Roman"/>
        <family val="1"/>
        <charset val="204"/>
      </rPr>
      <t>ПНР, обновление ПО</t>
    </r>
    <r>
      <rPr>
        <sz val="12"/>
        <rFont val="Times New Roman"/>
        <family val="1"/>
        <charset val="204"/>
      </rPr>
      <t xml:space="preserve">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</si>
  <si>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Times New Roman"/>
        <family val="1"/>
        <charset val="204"/>
      </rPr>
      <t xml:space="preserve"> Без прокладки и стоимости кабеля. Без стоимости оборудования.</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</si>
  <si>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</si>
  <si>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Прокладка кабеля учитывается в протяженности трассы (с учетом согласованного запаса Заказчиком работ).</t>
    </r>
  </si>
  <si>
    <r>
      <t xml:space="preserve">Покраска точки доступа, РРС,  видеокамеры, </t>
    </r>
    <r>
      <rPr>
        <b/>
        <sz val="12"/>
        <rFont val="Times New Roman"/>
        <family val="1"/>
        <charset val="204"/>
      </rPr>
      <t>телекоммуникационного шкафа(давальческий шкаф)</t>
    </r>
    <r>
      <rPr>
        <sz val="12"/>
        <rFont val="Times New Roman"/>
        <family val="1"/>
        <charset val="204"/>
      </rPr>
      <t xml:space="preserve">  по требованию Заказчика</t>
    </r>
  </si>
  <si>
    <r>
      <t xml:space="preserve">СМР, предусматривает </t>
    </r>
    <r>
      <rPr>
        <b/>
        <sz val="12"/>
        <rFont val="Times New Roman"/>
        <family val="1"/>
        <charset val="204"/>
      </rPr>
      <t>очистку</t>
    </r>
    <r>
      <rPr>
        <sz val="12"/>
        <rFont val="Times New Roman"/>
        <family val="1"/>
        <charset val="204"/>
      </rPr>
      <t xml:space="preserve"> ,</t>
    </r>
    <r>
      <rPr>
        <b/>
        <sz val="12"/>
        <rFont val="Times New Roman"/>
        <family val="1"/>
        <charset val="204"/>
      </rPr>
      <t xml:space="preserve"> грунтовку</t>
    </r>
    <r>
      <rPr>
        <sz val="12"/>
        <rFont val="Times New Roman"/>
        <family val="1"/>
        <charset val="204"/>
      </rPr>
      <t xml:space="preserve"> , покраску/покрытие (при необходимости)  точки доступа, РРС, видеокамеры, </t>
    </r>
    <r>
      <rPr>
        <b/>
        <sz val="12"/>
        <rFont val="Times New Roman"/>
        <family val="1"/>
        <charset val="204"/>
      </rPr>
      <t xml:space="preserve">телекоммуникационного шкафа </t>
    </r>
    <r>
      <rPr>
        <sz val="12"/>
        <rFont val="Times New Roman"/>
        <family val="1"/>
        <charset val="204"/>
      </rPr>
      <t xml:space="preserve">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r>
  </si>
  <si>
    <r>
      <t>ПИР, СМР, Прочие затраты, не ограничиваясь перечисленным: Разработка грунта, прокладка ПНД трубы в грунт, обратная  засыпка, трамбовка, планировка площадей,</t>
    </r>
    <r>
      <rPr>
        <b/>
        <sz val="12"/>
        <rFont val="Times New Roman"/>
        <family val="1"/>
        <charset val="204"/>
      </rPr>
      <t xml:space="preserve">  </t>
    </r>
    <r>
      <rPr>
        <sz val="12"/>
        <rFont val="Times New Roman"/>
        <family val="1"/>
        <charset val="204"/>
      </rPr>
      <t>с учетом стоимости материалов.</t>
    </r>
    <r>
      <rPr>
        <b/>
        <sz val="12"/>
        <rFont val="Times New Roman"/>
        <family val="1"/>
        <charset val="204"/>
      </rPr>
      <t xml:space="preserve"> (При необходимости восстановления благоустройства ( по требованию Заказчика)  применяются расценки п.5.15-5.18). Организация и проведение оформления разрешительных документов, согласований , исполнительной документации.</t>
    </r>
  </si>
  <si>
    <t xml:space="preserve">Применяется при демонтаже оборудования. </t>
  </si>
  <si>
    <r>
      <t xml:space="preserve">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t>
    </r>
    <r>
      <rPr>
        <b/>
        <sz val="12"/>
        <rFont val="Times New Roman"/>
        <family val="1"/>
        <charset val="204"/>
      </rPr>
      <t>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</si>
  <si>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t>
    </r>
    <r>
      <rPr>
        <b/>
        <sz val="12"/>
        <rFont val="Times New Roman"/>
        <family val="1"/>
        <charset val="204"/>
      </rPr>
      <t>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</si>
  <si>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r>
    <r>
      <rPr>
        <b/>
        <sz val="12"/>
        <rFont val="Times New Roman"/>
        <family val="1"/>
        <charset val="204"/>
      </rPr>
      <t xml:space="preserve"> ( Применение по требованию Заказчика)</t>
    </r>
  </si>
  <si>
    <r>
      <t xml:space="preserve">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</si>
  <si>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</si>
  <si>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</si>
  <si>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t>
    </r>
    <r>
      <rPr>
        <b/>
        <sz val="12"/>
        <rFont val="Times New Roman"/>
        <family val="1"/>
        <charset val="204"/>
      </rPr>
      <t xml:space="preserve"> </t>
    </r>
    <r>
      <rPr>
        <sz val="12"/>
        <rFont val="Times New Roman"/>
        <family val="1"/>
        <charset val="204"/>
      </rPr>
      <t xml:space="preserve"> с учетом стоимости  материалов.  Включает прокладку силового кабеля  по существующим конструкциям и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</si>
  <si>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t>
    </r>
    <r>
      <rPr>
        <b/>
        <sz val="12"/>
        <rFont val="Times New Roman"/>
        <family val="1"/>
        <charset val="204"/>
      </rPr>
      <t xml:space="preserve"> </t>
    </r>
    <r>
      <rPr>
        <sz val="12"/>
        <rFont val="Times New Roman"/>
        <family val="1"/>
        <charset val="204"/>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</si>
  <si>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</si>
  <si>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</si>
  <si>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</si>
  <si>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</si>
  <si>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</si>
  <si>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rFont val="Times New Roman"/>
        <family val="1"/>
        <charset val="204"/>
      </rPr>
      <t>Проведение всех измерений. Организация и проведение оформления разрешительных документов, согласований , исполнительной документации.</t>
    </r>
  </si>
  <si>
    <r>
      <t xml:space="preserve">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Предоставление исполнительной документации, согласно требований Заказчика. </t>
    </r>
    <r>
      <rPr>
        <b/>
        <sz val="12"/>
        <rFont val="Times New Roman"/>
        <family val="1"/>
        <charset val="204"/>
      </rPr>
      <t>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r>
  </si>
  <si>
    <r>
      <t>ПИР: Разработка проектной документации</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(количество портов определяется по кабельному журналу)</t>
    </r>
  </si>
  <si>
    <r>
      <t xml:space="preserve">СМР, демонтаж (разборка/сборка) кабель каналов, комплектующих (крышки, разделительные перегородки), включая сопутствующие работы </t>
    </r>
    <r>
      <rPr>
        <b/>
        <sz val="12"/>
        <rFont val="Times New Roman"/>
        <family val="1"/>
        <charset val="204"/>
      </rPr>
      <t xml:space="preserve"> ( погрузку, разгрузку, транспортировку). </t>
    </r>
  </si>
  <si>
    <r>
      <t>СМР, независимо от материалов поверхности, включая сопутствующие работы: подгонка длин,</t>
    </r>
    <r>
      <rPr>
        <b/>
        <sz val="12"/>
        <rFont val="Times New Roman"/>
        <family val="1"/>
        <charset val="204"/>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</si>
  <si>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rFont val="Times New Roman"/>
        <family val="1"/>
        <charset val="204"/>
      </rPr>
      <t>стоимость основных и  крепежных материалов.</t>
    </r>
  </si>
  <si>
    <r>
      <t>СМР, демонтаж, включая сопутствующие работы</t>
    </r>
    <r>
      <rPr>
        <b/>
        <sz val="12"/>
        <rFont val="Times New Roman"/>
        <family val="1"/>
        <charset val="204"/>
      </rPr>
      <t xml:space="preserve"> ( погрузку, разгрузку, транспортировку).</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</si>
  <si>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rFont val="Times New Roman"/>
        <family val="1"/>
        <charset val="204"/>
      </rPr>
      <t xml:space="preserve"> стоимость основных и  крепежных материалов. </t>
    </r>
  </si>
  <si>
    <r>
      <t xml:space="preserve">СМР, демонтаж, включая сопутствующие работы </t>
    </r>
    <r>
      <rPr>
        <b/>
        <sz val="12"/>
        <rFont val="Times New Roman"/>
        <family val="1"/>
        <charset val="204"/>
      </rPr>
      <t>(погрузка, разгрузка, транспортировка).</t>
    </r>
  </si>
  <si>
    <r>
      <t xml:space="preserve">СМР, демонтаж, включая сопутствующие работы </t>
    </r>
    <r>
      <rPr>
        <b/>
        <sz val="12"/>
        <rFont val="Times New Roman"/>
        <family val="1"/>
        <charset val="204"/>
      </rPr>
      <t xml:space="preserve"> (погрузку, разгрузку, транспортировку).</t>
    </r>
  </si>
  <si>
    <r>
      <t>СМР, демонтаж и отключение информационной розетки,</t>
    </r>
    <r>
      <rPr>
        <b/>
        <sz val="12"/>
        <rFont val="Times New Roman"/>
        <family val="1"/>
        <charset val="204"/>
      </rPr>
      <t xml:space="preserve"> ( погрузку, разгрузку, транспортировку).</t>
    </r>
  </si>
  <si>
    <r>
      <t>СМР, демонтаж и отключение розетки/выключателя</t>
    </r>
    <r>
      <rPr>
        <b/>
        <sz val="12"/>
        <rFont val="Times New Roman"/>
        <family val="1"/>
        <charset val="204"/>
      </rPr>
      <t>, ( погрузку, разгрузку, транспортировку).</t>
    </r>
  </si>
  <si>
    <r>
      <t xml:space="preserve">СМР, демонтаж </t>
    </r>
    <r>
      <rPr>
        <b/>
        <sz val="12"/>
        <rFont val="Times New Roman"/>
        <family val="1"/>
        <charset val="204"/>
      </rPr>
      <t xml:space="preserve"> ( погрузку, разгрузку, транспортировку).</t>
    </r>
  </si>
  <si>
    <r>
      <t>СМР, демонтаж</t>
    </r>
    <r>
      <rPr>
        <b/>
        <sz val="12"/>
        <rFont val="Times New Roman"/>
        <family val="1"/>
        <charset val="204"/>
      </rPr>
      <t xml:space="preserve">  ( погрузку, разгрузку, транспортировку).</t>
    </r>
  </si>
  <si>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 Определение технической возможности и стоимости прокладки ВОЛС (включая предоставление: предварительного ситуационного плана, обоснования выбранного способа прокладки ВОК, перечня владельцев коммуникаций, определение сметной стоимости) кроме прокладки ВОЛС на ОЭСХ ДЗО ПАО Россети,  включая расходы на оплату работ по определению техвозможности прокладки ВОЛС (осмотру инфраструктуры) балансодержателем или уполномоченным лицом.  Включая транспортные расходы.                                                                                                                                                                                                  Результат работы :                                                                                                                                                                                                                           Включают в себя, но не ограничиваются:
1. Предварительный ситуационный план, или проектное решение с указанием способа прокладки, протяженности трассы по типам прокладки (Подвес, существующая ТК, ГНБ, грунт, здание), расстояние между опорами, расположение муфт, с указанием владельцев коммуникаций (для существующих опор и ТК),  с указанием собственников землепользователей (для прокладки в грунт), точки подключения электропитания для узлов доступа /узлов связи.
2. Обоснование применяемого типа кабеля свыше 9 кН, расчет натяжения.
3. Обоснование способа прокладки.
4. Предварительный Акт выбора трассы/ точки размещения/ точки подключения, согласованный с Заказчиком.;
5.  Перечень необходимых работ, с учетом предварительной оценки стоимости выполнения работ ( Единый базовый перечень расценок ПАО "Ростелеком).                                                                                                                                                                                   Проведение предпроектного обследования трассы прокладки кабеля  по зданиям и сооружениям :
- подготовка отчета по обследованию с указанием предварительной длины трассы прокладки кабеля;
- рабочие чертежи/эскизы примерной трассы прокладки кабеля с привязкой к зданию/сооружению;
- перечень необходимых работ, с учетом предварительной оценки стоимости выполнения работ ( Единый базовый перечень расценок ПАО "Ростелеком);
- реестр необходимых согласований;
- список  контактных лиц на объекте, представителей владельца зданий и сооружений.</t>
  </si>
  <si>
    <t>трасса</t>
  </si>
  <si>
    <t>4.1.7.01</t>
  </si>
  <si>
    <t>4.1.10.0.</t>
  </si>
  <si>
    <t xml:space="preserve">км </t>
  </si>
  <si>
    <t xml:space="preserve">Компенсация затрат  на перевозку  рабочих  (авиа)    при строительстве объекта  </t>
  </si>
  <si>
    <t xml:space="preserve">Включает компенсацию затрат на перевозку рабочих (авиа) при предоставлении подтверждающих документов(платежных поручений) -авиабилеты, табель учета рабочего времени ( подписанный представителем Заказчика( тех надзором) на объекте строительства. </t>
  </si>
  <si>
    <t>применяется исключительно для РФ Камчатский, Хабаровский (ЧАО), Томский (Стрежевой), Сахалинский(Курильские острова), Магаданский, Ямало-Ненецкий автономный округ, Мурманский( для ПО с других регионов) . По согласованию Заказчиком работ /либо в одном заказе с учетом  пула выданных работ.</t>
  </si>
  <si>
    <t xml:space="preserve">Компенсация затрат  на проживание  рабочих      при строительстве объекта </t>
  </si>
  <si>
    <t xml:space="preserve">Компенсация затрат  на аренду  спецтехники       при строительстве объекта  </t>
  </si>
  <si>
    <t>4.1.14</t>
  </si>
  <si>
    <t>Метр</t>
  </si>
  <si>
    <t xml:space="preserve">4.2.1.1 </t>
  </si>
  <si>
    <t xml:space="preserve">Проектно-изыскательские работы </t>
  </si>
  <si>
    <t>ВОК ёмкостью более  от 8 до 16 волокон включительно</t>
  </si>
  <si>
    <t xml:space="preserve"> Прокладка и монтаж ВОК в грунте, включая внутриобъектовую прокладка кабеля </t>
  </si>
  <si>
    <t>4.3.1.1</t>
  </si>
  <si>
    <t xml:space="preserve"> Прокладка и монтаж ВОК  по существующим опорам (трубостойкам, между зданиями),включая внутриобъектовую прокладка кабеля. </t>
  </si>
  <si>
    <t>4.4.0.</t>
  </si>
  <si>
    <t xml:space="preserve"> Прокладка и монтаж ВОК  по существующим опорам ЛЭП напряжением   от 10 кВ и выше , включая внутриобъектовую прокладка кабеля. </t>
  </si>
  <si>
    <t>4.4.1.1.0</t>
  </si>
  <si>
    <t>4.4.1.1.8.</t>
  </si>
  <si>
    <t>4.4.1.1.9.</t>
  </si>
  <si>
    <t>4.4.1.1.10.</t>
  </si>
  <si>
    <t>4.4.1.1.11.</t>
  </si>
  <si>
    <t>4.4.1.1.12.</t>
  </si>
  <si>
    <t>4.4.1.1.13.</t>
  </si>
  <si>
    <t>4.4.1.1.14.</t>
  </si>
  <si>
    <t xml:space="preserve">
Применимо совместно с 6.8.2 </t>
  </si>
  <si>
    <t>4.5.0</t>
  </si>
  <si>
    <t>ёмкостью более 48  до 64 портов включительно</t>
  </si>
  <si>
    <t>4.5.7</t>
  </si>
  <si>
    <t>ёмкостью более 64 до 96 портов включительно</t>
  </si>
  <si>
    <t>до 8 ОВ включительно (соединений)</t>
  </si>
  <si>
    <t>до 16 ОВ включительно (соединений)</t>
  </si>
  <si>
    <t>до 32 ОВ включительно (соединений)</t>
  </si>
  <si>
    <t>4.6.6</t>
  </si>
  <si>
    <t>до 64 ОВ включительно (соединений)</t>
  </si>
  <si>
    <t>4.6.7</t>
  </si>
  <si>
    <t>4.6.8</t>
  </si>
  <si>
    <t>4.6.9</t>
  </si>
  <si>
    <t>до 192 ОВ включительно (соединений)</t>
  </si>
  <si>
    <t>4.6.10</t>
  </si>
  <si>
    <t>до 256  ОВ включительно (соединений)</t>
  </si>
  <si>
    <t>4.6.11</t>
  </si>
  <si>
    <t>до 288  ОВ включительно (соединений)</t>
  </si>
  <si>
    <t>4.6.12</t>
  </si>
  <si>
    <t xml:space="preserve">Применимо на существующих линиях. </t>
  </si>
  <si>
    <t>4.6.13</t>
  </si>
  <si>
    <t>Сварка ОВ в прямой или разветвительной оптической муфте/кроссе</t>
  </si>
  <si>
    <t>Включает: сварка OВ, в соответствии со схемой, согласованной с Заказчиком;- проведение измерений;- крепежные материалы, гильзы КЗДС, хомуты и пр.</t>
  </si>
  <si>
    <t>Волокно</t>
  </si>
  <si>
    <t>4.6.14</t>
  </si>
  <si>
    <t xml:space="preserve">Покрытие огнезащитной пастой ВОК </t>
  </si>
  <si>
    <t>Включает в себя, но не ограничивается:- получение доступа к месту выполнения работ;- материалы и приспособления, необходимые для проведения работ. Выполняется по отдельному заданию Заказчика. Покрытие огнезащитной пастой ВОК в коллекторе</t>
  </si>
  <si>
    <t>км</t>
  </si>
  <si>
    <t xml:space="preserve">Для операторов связи . 
 По согласованию  Заказчика.                    
На основании  проектной документации и ТЗ Заказчика. </t>
  </si>
  <si>
    <t>4.6.15</t>
  </si>
  <si>
    <t>Монтаж шкафа для размещения муфт и запасов оптического кабеля,  настенного для  оптического кросса ( ШРМ /аналог)</t>
  </si>
  <si>
    <t xml:space="preserve">Для операторов связи . 
 По согласованию  Заказчика.                     
На основании  проектной документации и ТЗ Заказчика. </t>
  </si>
  <si>
    <t>Прокладка и монтаж медного кабеля всех типов в кабельной канализации, коллекторе, гормосте, тоннеле метрополитена, переходе, выполненном методом ГНБ, включая внутриобъектовые работы</t>
  </si>
  <si>
    <t xml:space="preserve">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 </t>
  </si>
  <si>
    <t>Возможно применение позиций в целях реконструкции/в переноса  сетей.</t>
  </si>
  <si>
    <t xml:space="preserve"> Демонтаж ВОК любой емкости с опор,  включая демонтаж внутри объекта (до кросса включительно):</t>
  </si>
  <si>
    <t xml:space="preserve"> Демонтаж ВОК любой емкости из грунта ,  включая демонтаж внутри объекта (до кросса включительно)</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</si>
  <si>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</si>
  <si>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4.16</t>
  </si>
  <si>
    <t>Комплект   Исполнительной  документации в соответствии с требованием Заказчика (Операторов связи, ИГСН)</t>
  </si>
  <si>
    <t>Применяется по согласованию с Заказчиком  ( если состав ИД отличается от min/max пакета Заказчика работ сторонних организаций)</t>
  </si>
  <si>
    <t>Для  операторов связи, ИГСН ( не применяется при сдачи в ПАО "Ростелеком")</t>
  </si>
  <si>
    <r>
      <rPr>
        <b/>
        <sz val="12"/>
        <rFont val="Times New Roman"/>
        <family val="1"/>
        <charset val="204"/>
      </rPr>
      <t xml:space="preserve">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t>
    </r>
    <r>
      <rPr>
        <sz val="12"/>
        <rFont val="Times New Roman"/>
        <family val="1"/>
        <charset val="204"/>
      </rPr>
      <t xml:space="preserve">
</t>
    </r>
    <r>
      <rPr>
        <b/>
        <sz val="12"/>
        <rFont val="Times New Roman"/>
        <family val="1"/>
        <charset val="204"/>
      </rPr>
      <t>4. протяженность по работам, указанным в пп. 4.2-4.4.1.1; 4.7-4.9  учитывается  по общей протяженности кабельной линии в Заказе;</t>
    </r>
    <r>
      <rPr>
        <sz val="12"/>
        <rFont val="Times New Roman"/>
        <family val="1"/>
        <charset val="204"/>
      </rPr>
      <t xml:space="preserve">
</t>
    </r>
  </si>
  <si>
    <t>Строительство одноканальной кабельной  канализации из полиэтиленовых труб Д не менее 63 мм.</t>
  </si>
  <si>
    <t>Строительство 2-х канальной кабельной  канализации из полиэтиленовых труб Д не менее 63мм .</t>
  </si>
  <si>
    <t>Расценка применяется при разработке грунта и полноценном восстановлении каналов кабельной канализации. Минимальная длина 5 м, вне зависимости от количества каналов, при ручной разработке траншеи, 10 м. с привлечением техники.</t>
  </si>
  <si>
    <t>5.4.1</t>
  </si>
  <si>
    <t>Включает в себя, но не ограничивается:- получение разрешений и согласований на производство работ у владельцев кабельной канализации, иных уполномоченных организаций и служб;- выполнение ТУ без учета стоимости затрат на их выполнение;- приобретение всех необходимых материалов (в том числе труб) и креплений для производства строительных работ;- выполнение работ по прокладке трубы ПНД в кабельной канализации;-изготовление исполнительной документации в двух экземплярах в объеме, предусмотренном РД-45.156-2000, РД-45 190-2001, получение справок о выполнении ТУ от владельцев телефонной канализации;- Подготовка геопространственных данных о расположении объектов связи и трасс прокладки ВОК в формате GOOGLE.KML, система координат wgs84 Предоставление файла-загрузчика по утвержденной форме Заказчика.</t>
  </si>
  <si>
    <t>Для операторов связи. На основании проектной документации и ТЗ Заказчика работ.</t>
  </si>
  <si>
    <t>5.4.2</t>
  </si>
  <si>
    <t>Герметизация каналов телефонной канализации</t>
  </si>
  <si>
    <t>СМР.Герметизация каналов ( в т. ч стоимость материалов) Выполняется по отдельному заданию Заказчика.</t>
  </si>
  <si>
    <t>канал</t>
  </si>
  <si>
    <t>На основании проектной документации и ТЗ Заказчика работ.</t>
  </si>
  <si>
    <t>5.7.5</t>
  </si>
  <si>
    <t>5.7.6</t>
  </si>
  <si>
    <t>Разборка/Демонтаж  колодцев железобетонных типовых при их переустройстве</t>
  </si>
  <si>
    <t xml:space="preserve">ПИР, СМР, включая:  Очистка, разборка покрытий, разработка грунта мех./руч. Способом снятие люка и перекрытия, разборка стен колодцев, подъём материалов от разборки на поверхность (при необходимости  засыпка (грунтом/песком), выравнивание и уплотнение грунта, вывоз грунта) вспомогательные материалы, включая транспортные издержки. Организация и проведение оформления разрешительных документов, согласований, исполнительной документации. </t>
  </si>
  <si>
    <t>Установка  консоли  ККЧ 1-6  в колодцах</t>
  </si>
  <si>
    <t>СМР. Установка кронштейнов с окраской ( в т.ч стоимость материалов).</t>
  </si>
  <si>
    <t>Подъём горловин колодцев 1 кольцо ( кирпичная кладка)</t>
  </si>
  <si>
    <t xml:space="preserve"> Установка  опор разных видов.</t>
  </si>
  <si>
    <t>5.24.1</t>
  </si>
  <si>
    <t xml:space="preserve"> одинарная  деревянная  опора, пропитанная антисептиком                                           </t>
  </si>
  <si>
    <t>5.24.2</t>
  </si>
  <si>
    <t xml:space="preserve"> одинарная  деревянная  опора, пропитанная антисептиком     с приставкой жб</t>
  </si>
  <si>
    <t>5.24.3</t>
  </si>
  <si>
    <t>одинарная  деревянная  опора, пропитанная антисептиком    с подпорой</t>
  </si>
  <si>
    <t>5.24.4</t>
  </si>
  <si>
    <t>одинарная  деревянная  опора, пропитанная антисептиком    с подпорой и  приставкой  жб</t>
  </si>
  <si>
    <t>5.24.5</t>
  </si>
  <si>
    <t>5.24.6</t>
  </si>
  <si>
    <t>5.24.7</t>
  </si>
  <si>
    <t>Установка подпоры деревянной  к опорам</t>
  </si>
  <si>
    <t>5.24.8</t>
  </si>
  <si>
    <t xml:space="preserve"> ж/б опора одинарная </t>
  </si>
  <si>
    <t>5.24.9</t>
  </si>
  <si>
    <t xml:space="preserve"> ж/б опора одинарная  с приставкой ж/б</t>
  </si>
  <si>
    <t>5.24.10</t>
  </si>
  <si>
    <t xml:space="preserve"> ж/б опора одинарная  с подпорой</t>
  </si>
  <si>
    <t>5.24.11</t>
  </si>
  <si>
    <t xml:space="preserve"> ж/б опора одинарная  с подпорой и  приставкой ж/б</t>
  </si>
  <si>
    <t>5.24.12</t>
  </si>
  <si>
    <t xml:space="preserve"> ж/б опора одинарная  с двумя подпорами</t>
  </si>
  <si>
    <t>5.24.13</t>
  </si>
  <si>
    <t xml:space="preserve"> ж/б опора одинарная  с двумя подпорами,  с приставкой / либо с тремя подпорами</t>
  </si>
  <si>
    <t>5.24.14</t>
  </si>
  <si>
    <t>Установка подпоры к опорам ж/б</t>
  </si>
  <si>
    <t>Применяется в рамках модернизации опор</t>
  </si>
  <si>
    <t>5.24.15</t>
  </si>
  <si>
    <t>Установка  ж/б приставок</t>
  </si>
  <si>
    <t>5.24.16</t>
  </si>
  <si>
    <t>Cтальная опора ( типа ОКС, НПК, свайно-металлическая )</t>
  </si>
  <si>
    <t>5.24.17</t>
  </si>
  <si>
    <t>5.24.18</t>
  </si>
  <si>
    <t>Композитная опора</t>
  </si>
  <si>
    <t xml:space="preserve">Проведение расчета нагрузок и  экспертизы  опор на основании  документального  требования владельца инфраструктуры(  т.ч. ТУ.) </t>
  </si>
  <si>
    <t>Расценка применяется на основании ТУ, обременения.</t>
  </si>
  <si>
    <t>Позиция применяется с использованием шагового коэффициента 0,1 от 30 м (min участок 3 м)
Не применяется совместно с расценкой 5.25; 5.26.  Если  согласно ТУ  или иных требований  требуется  восстановление покрытий  большей площади(ширины траншеи), то применять дополнительную позицию п. 5.15- 5.18 с обоснованием требований.</t>
  </si>
  <si>
    <t>Позиция применяется с использованием шагового коэффициента 0,1 от 30 м (min участок 3 м)
Не применяется совместно с расценкой 5.24; 5.26.  Если  согласно ТУ  или иных требований  требуется  восстановление покрытий  большей площади(ширины траншеи), то применять дополнительную позицию п. 5.15- 5.18 с обоснованием требований.</t>
  </si>
  <si>
    <t>5.31.1</t>
  </si>
  <si>
    <t>Не применимо совместно с расценкой  5.22.</t>
  </si>
  <si>
    <t>5.31.2</t>
  </si>
  <si>
    <t>5.35</t>
  </si>
  <si>
    <t>5.36</t>
  </si>
  <si>
    <t>Комплект (1 контейнер)</t>
  </si>
  <si>
    <t>5.37</t>
  </si>
  <si>
    <t>5.38</t>
  </si>
  <si>
    <t>Раздел 6. Внутриобъектовые/объектовые работы  (Работы не зависимо от % проникновения, включая работы при модернизации сети)</t>
  </si>
  <si>
    <t>Установка трубы /гофры ПВХ  по конструкциям  диаметром  до 25 мм</t>
  </si>
  <si>
    <t>Установка трубы /гофры ПВХ  по конструкциям диаметром  до 63 мм</t>
  </si>
  <si>
    <t>Установка трубы /гофры ПВХ  по конструкциям  диаметром  более  63  мм</t>
  </si>
  <si>
    <t>Установка  кабель- каналов, коробов ПВХ по конструкциям размером до 25х30 мм</t>
  </si>
  <si>
    <t>Установка  кабель каналов, коробов ПВХ по конструкциям размером до 60х 60 мм</t>
  </si>
  <si>
    <t>Установка кабель каналов, коробов ПВХ по конструкциям размером более 60 х60 мм</t>
  </si>
  <si>
    <t xml:space="preserve">СМР. Перемещение БС  с  одной точки на другую  точку монтажа в рамках одного объекта с учетом выезда сотрудника на объект 
</t>
  </si>
  <si>
    <t xml:space="preserve">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
</t>
  </si>
  <si>
    <t>6.110.1</t>
  </si>
  <si>
    <t xml:space="preserve">Прокладка и монтаж силового кабеля типа ВВГнг/ВВГнг-LS/КГВВнг(А)-LS/ПВС (аналог) емкостью до 2х1,5   мм² по установленным конструкциям (труба/короб/гофра/металлорукав) с разводкой жил по приборам </t>
  </si>
  <si>
    <t>6.121</t>
  </si>
  <si>
    <t>Прокладку и монтаж силового кабеля(СИП) ёмкостью до 4х35 мм²  по опорам/конструкциям/стенам, включая внутриобъектовую прокладку для различных подключений</t>
  </si>
  <si>
    <t>6.122</t>
  </si>
  <si>
    <t>Прокладку и монтаж ПВ3 по опорам/конструкциям/стенам, включая внутриобъектовую прокладку для различных подключений</t>
  </si>
  <si>
    <t>ПИР, СМР,  с учетом стоимости  материалов.  Включает прокладку провода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</si>
  <si>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</si>
  <si>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 xml:space="preserve"> 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</si>
  <si>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 xml:space="preserve"> 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</si>
  <si>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 xml:space="preserve"> СМР,  установка, монтаж патч-панели 24 портов/кросс-панели  в телекоммуникационный шкаф (стойку), включая стоимость основных и  крепежных материалов.</t>
  </si>
  <si>
    <t xml:space="preserve"> СМР,  установка, монтаж патч-панели 48 порта /кросс-панели телекоммуникационный шкаф (стойку), включая стоимость основных и  крепежных материалов.</t>
  </si>
  <si>
    <t xml:space="preserve"> СМР, с учетом сопутствующих работ и стоимости материалов.
Внесение данных в исполнительную документацию (в кабельный журнал).</t>
  </si>
  <si>
    <t xml:space="preserve"> 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</si>
  <si>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</si>
  <si>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 xml:space="preserve">Примечание:
</t>
  </si>
  <si>
    <t>Протяженность по работам, указанным в пп.3.1-3.3; 4.2-4.4.1.1; 6.8.1-6.8.2  учитывается  по оптической длине трассы;</t>
  </si>
  <si>
    <t xml:space="preserve">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 
</t>
  </si>
  <si>
    <r>
      <t>Охранная зона</t>
    </r>
    <r>
      <rPr>
        <b/>
        <sz val="11"/>
        <rFont val="Calibri"/>
        <family val="2"/>
        <charset val="204"/>
        <scheme val="minor"/>
      </rPr>
      <t xml:space="preserve">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r>
  </si>
  <si>
    <r>
      <t>Услуги по оформлению собственности</t>
    </r>
    <r>
      <rPr>
        <b/>
        <sz val="11"/>
        <rFont val="Calibri"/>
        <family val="2"/>
        <charset val="204"/>
        <scheme val="minor"/>
      </rPr>
      <t>-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r>
  </si>
  <si>
    <r>
      <t>Земельное дело</t>
    </r>
    <r>
      <rPr>
        <b/>
        <sz val="11"/>
        <rFont val="Calibri"/>
        <family val="2"/>
        <charset val="204"/>
        <scheme val="minor"/>
      </rPr>
      <t>-землеустроительная  документация в отношении каждого объекта землеустройства и другие касающиеся такого объекта материалы.</t>
    </r>
  </si>
  <si>
    <t xml:space="preserve">Применение расценки назначается  Заказчиком (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п.4.1.7.1-4.1.10.  Необходимость применения отражается в заказе.   Длина трассы не зависит от количества проектируемых линий по ней.  </t>
  </si>
  <si>
    <t>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центра(Филиала), независимо от количества рейсов автотранспорта.</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</si>
  <si>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</si>
  <si>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</si>
  <si>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r>
      <t>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t>
    </r>
    <r>
      <rPr>
        <b/>
        <i/>
        <sz val="12"/>
        <rFont val="Times New Roman"/>
        <family val="1"/>
        <charset val="204"/>
      </rPr>
      <t>Компенсация  позиций  применяется по их оплате на основании подтверждающих документов (счетов,</t>
    </r>
    <r>
      <rPr>
        <i/>
        <sz val="12"/>
        <rFont val="Times New Roman"/>
        <family val="1"/>
        <charset val="204"/>
      </rPr>
      <t xml:space="preserve"> платежных поручений</t>
    </r>
    <r>
      <rPr>
        <b/>
        <i/>
        <sz val="12"/>
        <rFont val="Times New Roman"/>
        <family val="1"/>
        <charset val="204"/>
      </rPr>
      <t>,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r>
      <rPr>
        <sz val="12"/>
        <rFont val="Times New Roman"/>
        <family val="1"/>
        <charset val="204"/>
      </rPr>
      <t xml:space="preserve">
</t>
    </r>
  </si>
  <si>
    <r>
      <t>Компенсация затрат по заключению договоров, получению и оплате счетов за инженерно-геодезические изыскания,</t>
    </r>
    <r>
      <rPr>
        <b/>
        <sz val="12"/>
        <rFont val="Times New Roman"/>
        <family val="1"/>
        <charset val="204"/>
      </rPr>
      <t xml:space="preserve"> нанесение красных линий</t>
    </r>
    <r>
      <rPr>
        <sz val="12"/>
        <rFont val="Times New Roman"/>
        <family val="1"/>
        <charset val="204"/>
      </rPr>
      <t>, счетов за приёмку исполнительной документации с проведением контрольно-геодезической съёмки подземных коммуникаций</t>
    </r>
  </si>
  <si>
    <r>
      <t xml:space="preserve">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 </t>
    </r>
    <r>
      <rPr>
        <b/>
        <sz val="12"/>
        <rFont val="Times New Roman"/>
        <family val="1"/>
        <charset val="204"/>
      </rPr>
      <t xml:space="preserve">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t>
    </r>
  </si>
  <si>
    <r>
      <t xml:space="preserve">Компенсация затрат по получению и оплате счетов за выдачу Технических Условий сторонних владельцев ЛКС, АМС счетов за сопровождение работ с технической документацией сторонних владельцев ЛКС, АМС, </t>
    </r>
    <r>
      <rPr>
        <b/>
        <sz val="12"/>
        <rFont val="Times New Roman"/>
        <family val="1"/>
        <charset val="204"/>
      </rPr>
      <t>счетов за услуги по экспертизе ( в т.ч РНС)/согласованию проекта</t>
    </r>
    <r>
      <rPr>
        <sz val="12"/>
        <rFont val="Times New Roman"/>
        <family val="1"/>
        <charset val="204"/>
      </rPr>
      <t xml:space="preserve"> и ИД с владельцем сторонних ЛКС, АМС / </t>
    </r>
    <r>
      <rPr>
        <b/>
        <sz val="12"/>
        <rFont val="Times New Roman"/>
        <family val="1"/>
        <charset val="204"/>
      </rPr>
      <t>Инженерно-геологические изыскания.</t>
    </r>
  </si>
  <si>
    <r>
      <t xml:space="preserve">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 </t>
    </r>
    <r>
      <rPr>
        <b/>
        <sz val="12"/>
        <rFont val="Times New Roman"/>
        <family val="1"/>
        <charset val="204"/>
      </rPr>
      <t xml:space="preserve">Компенсация  позиций  применяется по их оплате на основании подтверждающих документов (счетов, </t>
    </r>
    <r>
      <rPr>
        <sz val="12"/>
        <rFont val="Times New Roman"/>
        <family val="1"/>
        <charset val="204"/>
      </rPr>
      <t>платежных поручений,</t>
    </r>
    <r>
      <rPr>
        <b/>
        <sz val="12"/>
        <rFont val="Times New Roman"/>
        <family val="1"/>
        <charset val="204"/>
      </rPr>
      <t xml:space="preserve">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    
</t>
    </r>
  </si>
  <si>
    <r>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t>
    </r>
    <r>
      <rPr>
        <b/>
        <sz val="12"/>
        <rFont val="Times New Roman"/>
        <family val="1"/>
        <charset val="204"/>
      </rPr>
      <t xml:space="preserve"> Водопроводы</t>
    </r>
    <r>
      <rPr>
        <sz val="12"/>
        <rFont val="Times New Roman"/>
        <family val="1"/>
        <charset val="204"/>
      </rPr>
      <t>, Железные дороги, Автомобильные дороги федерального значения, Мосты и Путепроводы, объекты Электросетевого хозяйства, ЛКС.</t>
    </r>
    <r>
      <rPr>
        <b/>
        <i/>
        <sz val="12"/>
        <rFont val="Times New Roman"/>
        <family val="1"/>
        <charset val="204"/>
      </rPr>
      <t xml:space="preserve">Компенсация  позиций  применяется по их оплате на основании подтверждающих документов (счетов, </t>
    </r>
    <r>
      <rPr>
        <i/>
        <sz val="12"/>
        <rFont val="Times New Roman"/>
        <family val="1"/>
        <charset val="204"/>
      </rPr>
      <t xml:space="preserve">платежных поручений, </t>
    </r>
    <r>
      <rPr>
        <b/>
        <i/>
        <sz val="12"/>
        <rFont val="Times New Roman"/>
        <family val="1"/>
        <charset val="204"/>
      </rPr>
      <t xml:space="preserve">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t>
    </r>
  </si>
  <si>
    <r>
      <rPr>
        <b/>
        <sz val="12"/>
        <rFont val="Times New Roman"/>
        <family val="1"/>
        <charset val="204"/>
      </rPr>
      <t xml:space="preserve">Общего пользования: </t>
    </r>
    <r>
      <rPr>
        <sz val="12"/>
        <rFont val="Times New Roman"/>
        <family val="1"/>
        <charset val="204"/>
      </rPr>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r>
    <r>
      <rPr>
        <b/>
        <sz val="12"/>
        <rFont val="Times New Roman"/>
        <family val="1"/>
        <charset val="204"/>
      </rPr>
      <t>Лесной фонд :</t>
    </r>
    <r>
      <rPr>
        <sz val="12"/>
        <rFont val="Times New Roman"/>
        <family val="1"/>
        <charset val="204"/>
      </rPr>
      <t xml:space="preserve">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t>
    </r>
    <r>
      <rPr>
        <b/>
        <sz val="12"/>
        <rFont val="Times New Roman"/>
        <family val="1"/>
        <charset val="204"/>
      </rPr>
      <t xml:space="preserve">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тарифов)+D93
</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</si>
  <si>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xml:space="preserve">,  при строительстве объекта на удаленности   </t>
    </r>
    <r>
      <rPr>
        <b/>
        <sz val="12"/>
        <rFont val="Times New Roman"/>
        <family val="1"/>
        <charset val="204"/>
      </rPr>
      <t>до 30  км</t>
    </r>
    <r>
      <rPr>
        <sz val="12"/>
        <rFont val="Times New Roman"/>
        <family val="1"/>
        <charset val="204"/>
      </rPr>
      <t xml:space="preserve">  включительно, от склада Заказчика</t>
    </r>
    <r>
      <rPr>
        <b/>
        <sz val="12"/>
        <rFont val="Times New Roman"/>
        <family val="1"/>
        <charset val="204"/>
      </rPr>
      <t xml:space="preserve"> (давальческая схема).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</si>
  <si>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до  30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</si>
  <si>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при строительстве объекта на удаленности  от 31 до 50 км  включительно, от склада Заказчика</t>
    </r>
    <r>
      <rPr>
        <b/>
        <sz val="12"/>
        <rFont val="Times New Roman"/>
        <family val="1"/>
        <charset val="204"/>
      </rPr>
      <t>(давальческая схема).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</si>
  <si>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</si>
  <si>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от 51км до 100 км включительно, от склада Заказчика</t>
    </r>
    <r>
      <rPr>
        <b/>
        <sz val="12"/>
        <rFont val="Times New Roman"/>
        <family val="1"/>
        <charset val="204"/>
      </rPr>
      <t xml:space="preserve"> (давальческая схема).</t>
    </r>
  </si>
  <si>
    <r>
      <t>Включает компенсацию затрат на логистические издержки при транспортировки  оборудования  Заказчика, передаваемого в монтаж по форме ОС-15,</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</si>
  <si>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от 101 км до 200 км включительно, от склада Заказчика</t>
    </r>
    <r>
      <rPr>
        <b/>
        <sz val="12"/>
        <rFont val="Times New Roman"/>
        <family val="1"/>
        <charset val="204"/>
      </rPr>
      <t xml:space="preserve"> (давальческая схема).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</si>
  <si>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</si>
  <si>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при строительстве объекта на удаленности  от 201 км до 300 км включительно, от склада Заказчика</t>
    </r>
    <r>
      <rPr>
        <b/>
        <sz val="12"/>
        <rFont val="Times New Roman"/>
        <family val="1"/>
        <charset val="204"/>
      </rPr>
      <t xml:space="preserve"> (давальческая схема).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</si>
  <si>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</si>
  <si>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свыше 301 до 500  км от склада Заказчика</t>
    </r>
    <r>
      <rPr>
        <b/>
        <sz val="12"/>
        <rFont val="Times New Roman"/>
        <family val="1"/>
        <charset val="204"/>
      </rPr>
      <t xml:space="preserve"> (давальческая схема).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</si>
  <si>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свыше 301 до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</si>
  <si>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свыше</t>
    </r>
    <r>
      <rPr>
        <b/>
        <sz val="12"/>
        <rFont val="Times New Roman"/>
        <family val="1"/>
        <charset val="204"/>
      </rPr>
      <t xml:space="preserve"> 500 км</t>
    </r>
    <r>
      <rPr>
        <sz val="12"/>
        <rFont val="Times New Roman"/>
        <family val="1"/>
        <charset val="204"/>
      </rPr>
      <t xml:space="preserve"> от склада Заказчика</t>
    </r>
    <r>
      <rPr>
        <b/>
        <sz val="12"/>
        <rFont val="Times New Roman"/>
        <family val="1"/>
        <charset val="204"/>
      </rPr>
      <t xml:space="preserve"> (давальческая схема).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</si>
  <si>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свыше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</si>
  <si>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t>
    </r>
    <r>
      <rPr>
        <b/>
        <sz val="12"/>
        <rFont val="Times New Roman"/>
        <family val="1"/>
        <charset val="204"/>
      </rPr>
      <t xml:space="preserve"> свыше 1  км  от Областного центра(Филиала).</t>
    </r>
  </si>
  <si>
    <r>
      <t xml:space="preserve">Включает компенсацию затрат на логистические издержки при транспортировки  </t>
    </r>
    <r>
      <rPr>
        <b/>
        <sz val="12"/>
        <rFont val="Times New Roman"/>
        <family val="1"/>
        <charset val="204"/>
      </rPr>
      <t>материалов Подрядчика/Материалы Заказчика  -  ККС, опор  деревянных/металлических / железобетонных   на объект строительства</t>
    </r>
    <r>
      <rPr>
        <sz val="12"/>
        <rFont val="Times New Roman"/>
        <family val="1"/>
        <charset val="204"/>
      </rPr>
      <t>, при строительстве объекта на удаленности свыше</t>
    </r>
    <r>
      <rPr>
        <b/>
        <sz val="12"/>
        <rFont val="Times New Roman"/>
        <family val="1"/>
        <charset val="204"/>
      </rPr>
      <t xml:space="preserve"> 1 км  от Областного центра(Филиала). </t>
    </r>
    <r>
      <rPr>
        <sz val="12"/>
        <rFont val="Times New Roman"/>
        <family val="1"/>
        <charset val="204"/>
      </rPr>
      <t xml:space="preserve"> Расстояние удаленности определяется составлением наикратчайшего маршрута по дорогам общего пользования, в системе/службе "Яндекс. Карты".</t>
    </r>
    <r>
      <rPr>
        <b/>
        <sz val="12"/>
        <rFont val="Times New Roman"/>
        <family val="1"/>
        <charset val="204"/>
      </rPr>
      <t xml:space="preserve"> </t>
    </r>
  </si>
  <si>
    <r>
      <t>Включает компенсацию затрат на проживание  рабочих  при предоставлении подтверждающих документов -договор аренды, счёт(штамп об оплате\</t>
    </r>
    <r>
      <rPr>
        <sz val="12"/>
        <rFont val="Times New Roman"/>
        <family val="1"/>
        <charset val="204"/>
      </rPr>
      <t>платежных поручений</t>
    </r>
    <r>
      <rPr>
        <b/>
        <sz val="12"/>
        <rFont val="Times New Roman"/>
        <family val="1"/>
        <charset val="204"/>
      </rPr>
      <t>),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r>
  </si>
  <si>
    <r>
      <t>Включает компенсацию затрат на аренду спецтехники  при предоставлении подтверждающих документов -договор аренды, счёт(штамп об оплате\</t>
    </r>
    <r>
      <rPr>
        <sz val="12"/>
        <rFont val="Times New Roman"/>
        <family val="1"/>
        <charset val="204"/>
      </rPr>
      <t>платежных поручений</t>
    </r>
    <r>
      <rPr>
        <b/>
        <sz val="12"/>
        <rFont val="Times New Roman"/>
        <family val="1"/>
        <charset val="204"/>
      </rPr>
      <t>)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r>
  </si>
  <si>
    <r>
      <t xml:space="preserve">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t>
    </r>
    <r>
      <rPr>
        <b/>
        <sz val="11"/>
        <rFont val="Times New Roman"/>
        <family val="1"/>
        <charset val="204"/>
      </rPr>
      <t>Компенсация  позиций  применяется по их оплате на основании подтверждающих документов (счетов,(</t>
    </r>
    <r>
      <rPr>
        <sz val="11"/>
        <rFont val="Times New Roman"/>
        <family val="1"/>
        <charset val="204"/>
      </rPr>
      <t>платежных поручений</t>
    </r>
    <r>
      <rPr>
        <b/>
        <sz val="11"/>
        <rFont val="Times New Roman"/>
        <family val="1"/>
        <charset val="204"/>
      </rPr>
      <t xml:space="preserve">),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t>
    </r>
  </si>
  <si>
    <r>
      <t xml:space="preserve">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t>
    </r>
    <r>
      <rPr>
        <b/>
        <sz val="11"/>
        <rFont val="Times New Roman"/>
        <family val="1"/>
        <charset val="204"/>
      </rPr>
      <t>Компенсация  позиций  применяется по их оплате на основании подтверждающих документов (счетов,</t>
    </r>
    <r>
      <rPr>
        <sz val="11"/>
        <rFont val="Times New Roman"/>
        <family val="1"/>
        <charset val="204"/>
      </rPr>
      <t>(платежных поручений)</t>
    </r>
    <r>
      <rPr>
        <b/>
        <sz val="11"/>
        <rFont val="Times New Roman"/>
        <family val="1"/>
        <charset val="204"/>
      </rPr>
      <t xml:space="preserve">,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t>
    </r>
  </si>
  <si>
    <r>
      <t>Подготовка каналов кабельной канализации для прокладки кабеля</t>
    </r>
    <r>
      <rPr>
        <b/>
        <sz val="12"/>
        <rFont val="Times New Roman"/>
        <family val="1"/>
        <charset val="204"/>
      </rPr>
      <t xml:space="preserve"> (Примечание не более  50м на 1 км трассы)</t>
    </r>
  </si>
  <si>
    <r>
      <t>Очистка колодцев и каналов кабельной канализации от мусора, песка, грязи,</t>
    </r>
    <r>
      <rPr>
        <b/>
        <sz val="12"/>
        <rFont val="Times New Roman"/>
        <family val="1"/>
        <charset val="204"/>
      </rPr>
      <t xml:space="preserve"> снега </t>
    </r>
    <r>
      <rPr>
        <sz val="12"/>
        <rFont val="Times New Roman"/>
        <family val="1"/>
        <charset val="204"/>
      </rPr>
      <t>,промывка/продувка воздухом засорённых/заиленных участков включая стоимость материалов. Подтверждается предоставлением фотоотчета и акта скрытых работ. В стоимость входит использование спецтехники.</t>
    </r>
    <r>
      <rPr>
        <b/>
        <sz val="12"/>
        <rFont val="Times New Roman"/>
        <family val="1"/>
        <charset val="204"/>
      </rPr>
      <t xml:space="preserve"> Применяется по предварительному согласованию с Заказчиком.</t>
    </r>
  </si>
  <si>
    <r>
      <t xml:space="preserve">Для операторов связи . 
 По согласованию  Заказчика.  На основании  проектной документации и ТЗ Заказчика. </t>
    </r>
    <r>
      <rPr>
        <b/>
        <sz val="12"/>
        <rFont val="Times New Roman"/>
        <family val="1"/>
        <charset val="204"/>
      </rPr>
      <t xml:space="preserve">Применимо на существующих линиях. </t>
    </r>
  </si>
  <si>
    <r>
      <t xml:space="preserve"> Прокладка и монтаж ВОК в кабельной канализации, коллекторе, гормосте, тоннеле метрополитена, переходе, выполненном методом ГНБ</t>
    </r>
    <r>
      <rPr>
        <b/>
        <strike/>
        <sz val="12"/>
        <rFont val="Times New Roman"/>
        <family val="1"/>
        <charset val="204"/>
      </rPr>
      <t>,</t>
    </r>
    <r>
      <rPr>
        <b/>
        <sz val="12"/>
        <rFont val="Times New Roman"/>
        <family val="1"/>
        <charset val="204"/>
      </rPr>
      <t xml:space="preserve"> включая внутриобъектовую прокладка кабеля.</t>
    </r>
  </si>
  <si>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t>
    </r>
    <r>
      <rPr>
        <b/>
        <sz val="12"/>
        <rFont val="Times New Roman"/>
        <family val="1"/>
        <charset val="204"/>
      </rPr>
      <t xml:space="preserve"> поиск люков колодцев ,  очистка от снега/земли; </t>
    </r>
    <r>
      <rPr>
        <sz val="12"/>
        <rFont val="Times New Roman"/>
        <family val="1"/>
        <charset val="204"/>
      </rPr>
      <t xml:space="preserve">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с креплением  по стене или по конструкциям; защита кабеля в опасных местах.  </t>
    </r>
    <r>
      <rPr>
        <b/>
        <sz val="12"/>
        <rFont val="Times New Roman"/>
        <family val="1"/>
        <charset val="204"/>
      </rPr>
      <t xml:space="preserve">Проведение  всех измерений ВОК, </t>
    </r>
    <r>
      <rPr>
        <sz val="12"/>
        <rFont val="Times New Roman"/>
        <family val="1"/>
        <charset val="204"/>
      </rPr>
      <t xml:space="preserve">включая входной контроль кабеля. </t>
    </r>
    <r>
      <rPr>
        <b/>
        <sz val="12"/>
        <rFont val="Times New Roman"/>
        <family val="1"/>
        <charset val="204"/>
      </rPr>
      <t>Организация и проведение оформления разрешительных документов, согласований</t>
    </r>
    <r>
      <rPr>
        <sz val="12"/>
        <rFont val="Times New Roman"/>
        <family val="1"/>
        <charset val="204"/>
      </rPr>
      <t xml:space="preserve">  </t>
    </r>
    <r>
      <rPr>
        <b/>
        <sz val="12"/>
        <rFont val="Times New Roman"/>
        <family val="1"/>
        <charset val="204"/>
      </rPr>
      <t>и исполнительной документации.</t>
    </r>
    <r>
      <rPr>
        <sz val="12"/>
        <rFont val="Times New Roman"/>
        <family val="1"/>
        <charset val="204"/>
      </rPr>
      <t xml:space="preserve"> Протяженность трассы  - длина прокладываемого кабеля до оптического кросса, с учетом нормативных технологических запасов.</t>
    </r>
    <r>
      <rPr>
        <strike/>
        <sz val="12"/>
        <rFont val="Times New Roman"/>
        <family val="1"/>
        <charset val="204"/>
      </rPr>
      <t xml:space="preserve"> </t>
    </r>
    <r>
      <rPr>
        <b/>
        <sz val="12"/>
        <rFont val="Times New Roman"/>
        <family val="1"/>
        <charset val="204"/>
      </rPr>
      <t>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5.24÷5.25. Герметизация каналов выполняется по расценке п. 5.4.2</t>
    </r>
  </si>
  <si>
    <r>
      <t xml:space="preserve">ПИР, СМР, с учётом стоимости кабеля и материалов для наружных и внутренних работ, в том числе и не ограничиваясь перечисленным: </t>
    </r>
    <r>
      <rPr>
        <b/>
        <sz val="12"/>
        <rFont val="Times New Roman"/>
        <family val="1"/>
        <charset val="204"/>
      </rPr>
      <t xml:space="preserve"> очистка от снега/земли, разборка  покрытий</t>
    </r>
    <r>
      <rPr>
        <sz val="12"/>
        <rFont val="Times New Roman"/>
        <family val="1"/>
        <charset val="204"/>
      </rPr>
      <t>,  разработка/засыпка  траншеи (грунтом/песком),</t>
    </r>
    <r>
      <rPr>
        <b/>
        <sz val="12"/>
        <rFont val="Times New Roman"/>
        <family val="1"/>
        <charset val="204"/>
      </rPr>
      <t xml:space="preserve"> утилизация мусора</t>
    </r>
    <r>
      <rPr>
        <sz val="12"/>
        <rFont val="Times New Roman"/>
        <family val="1"/>
        <charset val="204"/>
      </rPr>
      <t xml:space="preserve">,  ;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благоустройство на ширину траншеи. Внутриобъектовые работы: прокладка и монтаж кабеля по стене или по конструкциям. Проведение  всех измерений ВОК, включая входной контроль кабеля.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,оформление разрешительных документов, согласований , исполнительной документации</t>
    </r>
    <r>
      <rPr>
        <sz val="12"/>
        <rFont val="Times New Roman"/>
        <family val="1"/>
        <charset val="204"/>
      </rPr>
      <t>. Протяженность трассы  - длина прокладываемого кабеля до оптического кросса, с учетом нормативных технологических запасов.</t>
    </r>
    <r>
      <rPr>
        <strike/>
        <sz val="12"/>
        <rFont val="Times New Roman"/>
        <family val="1"/>
        <charset val="204"/>
      </rPr>
      <t xml:space="preserve">
</t>
    </r>
    <r>
      <rPr>
        <b/>
        <sz val="12"/>
        <rFont val="Times New Roman"/>
        <family val="1"/>
        <charset val="204"/>
      </rPr>
      <t>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5.24÷5.25. Герметизация каналов выполняется по расценке п. 5.4.2</t>
    </r>
  </si>
  <si>
    <r>
      <t>ПИР, СМР, с учётом стоимости кабеля</t>
    </r>
    <r>
      <rPr>
        <b/>
        <sz val="12"/>
        <rFont val="Times New Roman"/>
        <family val="1"/>
        <charset val="204"/>
      </rPr>
      <t xml:space="preserve">( в т.ч арматуры подвеса) </t>
    </r>
    <r>
      <rPr>
        <sz val="12"/>
        <rFont val="Times New Roman"/>
        <family val="1"/>
        <charset val="204"/>
      </rPr>
      <t>и всех материалов для наружных и внутренних работ, в том числе и не ограничиваясь перечисленным:</t>
    </r>
    <r>
      <rPr>
        <strike/>
        <sz val="12"/>
        <rFont val="Times New Roman"/>
        <family val="1"/>
        <charset val="204"/>
      </rPr>
      <t xml:space="preserve"> </t>
    </r>
    <r>
      <rPr>
        <sz val="12"/>
        <rFont val="Times New Roman"/>
        <family val="1"/>
        <charset val="204"/>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t>
    </r>
    <r>
      <rPr>
        <strike/>
        <sz val="12"/>
        <rFont val="Times New Roman"/>
        <family val="1"/>
        <charset val="204"/>
      </rPr>
      <t>в</t>
    </r>
    <r>
      <rPr>
        <sz val="12"/>
        <rFont val="Times New Roman"/>
        <family val="1"/>
        <charset val="204"/>
      </rPr>
      <t xml:space="preserve">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 </t>
    </r>
  </si>
  <si>
    <r>
      <t>ПИР, СМР, с учётом стоимости кабеля</t>
    </r>
    <r>
      <rPr>
        <b/>
        <sz val="12"/>
        <rFont val="Times New Roman"/>
        <family val="1"/>
        <charset val="204"/>
      </rPr>
      <t xml:space="preserve">( в т.ч арматуры подвеса) </t>
    </r>
    <r>
      <rPr>
        <sz val="12"/>
        <rFont val="Times New Roman"/>
        <family val="1"/>
        <charset val="204"/>
      </rPr>
      <t>и всех материалов для наружных и внутренних работ, в том числе и не ограничиваясь перечисленным:</t>
    </r>
    <r>
      <rPr>
        <strike/>
        <sz val="12"/>
        <rFont val="Times New Roman"/>
        <family val="1"/>
        <charset val="204"/>
      </rPr>
      <t xml:space="preserve"> </t>
    </r>
    <r>
      <rPr>
        <sz val="12"/>
        <rFont val="Times New Roman"/>
        <family val="1"/>
        <charset val="204"/>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t>
    </r>
    <r>
      <rPr>
        <strike/>
        <sz val="12"/>
        <rFont val="Times New Roman"/>
        <family val="1"/>
        <charset val="204"/>
      </rPr>
      <t>в</t>
    </r>
    <r>
      <rPr>
        <sz val="12"/>
        <rFont val="Times New Roman"/>
        <family val="1"/>
        <charset val="204"/>
      </rPr>
      <t xml:space="preserve">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  </t>
    </r>
  </si>
  <si>
    <r>
      <t>ВОК ёмкостью  до 8 волокон включительно</t>
    </r>
    <r>
      <rPr>
        <b/>
        <sz val="12"/>
        <rFont val="Times New Roman"/>
        <family val="1"/>
        <charset val="204"/>
      </rPr>
      <t xml:space="preserve"> до 20 кН</t>
    </r>
  </si>
  <si>
    <r>
      <t xml:space="preserve">ВОК ёмкостью более  8 до 16 волокон включительно </t>
    </r>
    <r>
      <rPr>
        <b/>
        <sz val="12"/>
        <rFont val="Times New Roman"/>
        <family val="1"/>
        <charset val="204"/>
      </rPr>
      <t>до 20 кН</t>
    </r>
  </si>
  <si>
    <r>
      <t xml:space="preserve">ВОК ёмкостью  более 16 до 24 волокон включительно </t>
    </r>
    <r>
      <rPr>
        <b/>
        <sz val="12"/>
        <rFont val="Times New Roman"/>
        <family val="1"/>
        <charset val="204"/>
      </rPr>
      <t xml:space="preserve"> до 20 кН</t>
    </r>
  </si>
  <si>
    <r>
      <t xml:space="preserve">ВОК ёмкостью  более 24 до 32 волокон включительно  </t>
    </r>
    <r>
      <rPr>
        <b/>
        <sz val="12"/>
        <rFont val="Times New Roman"/>
        <family val="1"/>
        <charset val="204"/>
      </rPr>
      <t>до 20 кН</t>
    </r>
  </si>
  <si>
    <r>
      <t>ВОК ёмкостью более 32 до 48 волокон включительно</t>
    </r>
    <r>
      <rPr>
        <b/>
        <sz val="12"/>
        <rFont val="Times New Roman"/>
        <family val="1"/>
        <charset val="204"/>
      </rPr>
      <t xml:space="preserve">  до 20 кН</t>
    </r>
  </si>
  <si>
    <r>
      <t>ВОК ёмкостью более 48 до 64  волокон включительно</t>
    </r>
    <r>
      <rPr>
        <b/>
        <sz val="12"/>
        <rFont val="Times New Roman"/>
        <family val="1"/>
        <charset val="204"/>
      </rPr>
      <t xml:space="preserve"> до 20 кН</t>
    </r>
  </si>
  <si>
    <r>
      <t>ВОК ёмкостью более  64  волокон до 96 включительно</t>
    </r>
    <r>
      <rPr>
        <b/>
        <sz val="12"/>
        <rFont val="Times New Roman"/>
        <family val="1"/>
        <charset val="204"/>
      </rPr>
      <t xml:space="preserve"> до 20 кН</t>
    </r>
  </si>
  <si>
    <r>
      <t>ВОК ёмкостью  до 8 волокон включительно</t>
    </r>
    <r>
      <rPr>
        <b/>
        <sz val="12"/>
        <rFont val="Times New Roman"/>
        <family val="1"/>
        <charset val="204"/>
      </rPr>
      <t xml:space="preserve"> до 30 кН</t>
    </r>
  </si>
  <si>
    <r>
      <t xml:space="preserve">ВОК ёмкостью более  8 до 16 волокон включительно </t>
    </r>
    <r>
      <rPr>
        <b/>
        <sz val="12"/>
        <rFont val="Times New Roman"/>
        <family val="1"/>
        <charset val="204"/>
      </rPr>
      <t>до 30 кН</t>
    </r>
  </si>
  <si>
    <r>
      <t xml:space="preserve">ВОК ёмкостью  более 16 до 24 волокон включительно </t>
    </r>
    <r>
      <rPr>
        <b/>
        <sz val="12"/>
        <rFont val="Times New Roman"/>
        <family val="1"/>
        <charset val="204"/>
      </rPr>
      <t xml:space="preserve"> до 30 кН</t>
    </r>
  </si>
  <si>
    <r>
      <t xml:space="preserve">ВОК ёмкостью  более 24 до 32 волокон включительно  </t>
    </r>
    <r>
      <rPr>
        <b/>
        <sz val="12"/>
        <rFont val="Times New Roman"/>
        <family val="1"/>
        <charset val="204"/>
      </rPr>
      <t>до 30 кН</t>
    </r>
  </si>
  <si>
    <r>
      <t>ВОК ёмкостью более 32 до 48 волокон включительно</t>
    </r>
    <r>
      <rPr>
        <b/>
        <sz val="12"/>
        <rFont val="Times New Roman"/>
        <family val="1"/>
        <charset val="204"/>
      </rPr>
      <t xml:space="preserve">  до 30 кН</t>
    </r>
  </si>
  <si>
    <r>
      <t>ВОК ёмкостью более 48 до 64  волокон включительно</t>
    </r>
    <r>
      <rPr>
        <b/>
        <sz val="12"/>
        <rFont val="Times New Roman"/>
        <family val="1"/>
        <charset val="204"/>
      </rPr>
      <t xml:space="preserve"> до 30 кН</t>
    </r>
  </si>
  <si>
    <r>
      <t>ВОК ёмкостью более  64  волокон до 96 включительно</t>
    </r>
    <r>
      <rPr>
        <b/>
        <sz val="12"/>
        <rFont val="Times New Roman"/>
        <family val="1"/>
        <charset val="204"/>
      </rPr>
      <t xml:space="preserve"> до 30 кН</t>
    </r>
  </si>
  <si>
    <r>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 </t>
    </r>
    <r>
      <rPr>
        <b/>
        <sz val="12"/>
        <rFont val="Times New Roman"/>
        <family val="1"/>
        <charset val="204"/>
      </rPr>
      <t>с учетом кронштейна</t>
    </r>
    <r>
      <rPr>
        <sz val="12"/>
        <rFont val="Times New Roman"/>
        <family val="1"/>
        <charset val="204"/>
      </rPr>
      <t xml:space="preserve">), включая стоимость основных и расходных материалов, аксессуаров, транспортные и все прочие расходы, монтаж кронштейна ( в т.ч  стоимость). Паспортизация (не ограничиваясь перечисленным: в электронном виде, Excel-формат для рефлектограмм, протоколы, схемы разварки).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</si>
  <si>
    <r>
      <t xml:space="preserve">Применяется на существующих кабельных линиях, при монтаже новой муфты, организации врезки, отводов.
Применимо совместно: совместно с 6.8.2 </t>
    </r>
    <r>
      <rPr>
        <b/>
        <sz val="12"/>
        <rFont val="Times New Roman"/>
        <family val="1"/>
        <charset val="204"/>
      </rPr>
      <t xml:space="preserve">
НЕ ПРИМЕНЯТЬ с разделом №3.</t>
    </r>
  </si>
  <si>
    <r>
      <rPr>
        <b/>
        <sz val="12"/>
        <rFont val="Times New Roman"/>
        <family val="1"/>
        <charset val="204"/>
      </rPr>
      <t xml:space="preserve">Перемонтаж/ремонт существующей муфты на </t>
    </r>
    <r>
      <rPr>
        <sz val="12"/>
        <rFont val="Times New Roman"/>
        <family val="1"/>
        <charset val="204"/>
      </rPr>
      <t>волоконно- оптическом кабеле связи</t>
    </r>
  </si>
  <si>
    <r>
      <t>СМР: демонтаж, разделка, удаление загрязнений, инвентаризация существующих сварок,</t>
    </r>
    <r>
      <rPr>
        <strike/>
        <sz val="12"/>
        <rFont val="Times New Roman"/>
        <family val="1"/>
        <charset val="204"/>
      </rPr>
      <t xml:space="preserve"> </t>
    </r>
    <r>
      <rPr>
        <sz val="12"/>
        <rFont val="Times New Roman"/>
        <family val="1"/>
        <charset val="204"/>
      </rPr>
      <t>разварка волокон</t>
    </r>
    <r>
      <rPr>
        <b/>
        <sz val="12"/>
        <rFont val="Times New Roman"/>
        <family val="1"/>
        <charset val="204"/>
      </rPr>
      <t xml:space="preserve"> (до 16 ОВ), </t>
    </r>
    <r>
      <rPr>
        <sz val="12"/>
        <rFont val="Times New Roman"/>
        <family val="1"/>
        <charset val="204"/>
      </rPr>
      <t>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t>
    </r>
    <r>
      <rPr>
        <b/>
        <sz val="12"/>
        <rFont val="Times New Roman"/>
        <family val="1"/>
        <charset val="204"/>
      </rPr>
      <t xml:space="preserve"> 4.6.13</t>
    </r>
  </si>
  <si>
    <r>
      <t xml:space="preserve">Для операторов связи . 
 По согласованию  Заказчика.                     
На основании  проектной документации и ТЗ Заказчика. </t>
    </r>
    <r>
      <rPr>
        <b/>
        <sz val="12"/>
        <rFont val="Times New Roman"/>
        <family val="1"/>
        <charset val="204"/>
      </rPr>
      <t xml:space="preserve">Применимо на существующих линиях. </t>
    </r>
  </si>
  <si>
    <r>
      <t xml:space="preserve">ПИР, СМР, с учетом  стоимости вспомогательных и основных материалов  (включая стоимость шкафа ).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</si>
  <si>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ПИР,СМР. СМР, с учётом стоимости кабеля и материалов для наружных и внутренних работ, в том числе и не ограничиваясь перечисленным: </t>
    </r>
    <r>
      <rPr>
        <b/>
        <sz val="12"/>
        <rFont val="Times New Roman"/>
        <family val="1"/>
        <charset val="204"/>
      </rPr>
      <t>очистка, разборка  покрытий,  разработка/засыпка  траншеи, утилизация мусора</t>
    </r>
    <r>
      <rPr>
        <sz val="12"/>
        <rFont val="Times New Roman"/>
        <family val="1"/>
        <charset val="204"/>
      </rPr>
      <t xml:space="preserve">, прокладка кабеля, </t>
    </r>
    <r>
      <rPr>
        <b/>
        <sz val="12"/>
        <rFont val="Times New Roman"/>
        <family val="1"/>
        <charset val="204"/>
      </rPr>
      <t>опознавательной ленты</t>
    </r>
    <r>
      <rPr>
        <sz val="12"/>
        <rFont val="Times New Roman"/>
        <family val="1"/>
        <charset val="204"/>
      </rPr>
      <t xml:space="preserve">,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t>
    </r>
    <r>
      <rPr>
        <b/>
        <sz val="12"/>
        <rFont val="Times New Roman"/>
        <family val="1"/>
        <charset val="204"/>
      </rPr>
      <t>свыше одной муфты на участке от 0 до 0,5 км  трассы включительно , учитывается дополнительно п. 4.10</t>
    </r>
    <r>
      <rPr>
        <sz val="12"/>
        <rFont val="Times New Roman"/>
        <family val="1"/>
        <charset val="204"/>
      </rPr>
      <t xml:space="preserve">  ;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t>
    </r>
    <r>
      <rPr>
        <b/>
        <sz val="12"/>
        <rFont val="Times New Roman"/>
        <family val="1"/>
        <charset val="204"/>
      </rPr>
      <t>на ширину траншеи</t>
    </r>
    <r>
      <rPr>
        <sz val="12"/>
        <rFont val="Times New Roman"/>
        <family val="1"/>
        <charset val="204"/>
      </rPr>
      <t>.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t>
    </r>
    <r>
      <rPr>
        <b/>
        <sz val="12"/>
        <rFont val="Times New Roman"/>
        <family val="1"/>
        <charset val="204"/>
      </rPr>
      <t xml:space="preserve">  Организация и проведение оформления  Топографо-геодезических работ7,  Охранных  зон линий связи9, Услуги по оформлению собственности10,  Услуги по оформлению прав8 , Земельное дело11 (совместно  с п.п.4.1.2- 4.1.6).   .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Протяженность трассы  - длина прокладываемого кабеля до кросса, с учетом нормативных технологических запасов. </t>
    </r>
    <r>
      <rPr>
        <b/>
        <sz val="12"/>
        <rFont val="Times New Roman"/>
        <family val="1"/>
        <charset val="204"/>
      </rPr>
      <t>Устройство кабельного вывода на стену, производиться по расценке 5.26.</t>
    </r>
  </si>
  <si>
    <r>
      <t xml:space="preserve"> ПИР, СМР, с учётом стоимости кабеля (</t>
    </r>
    <r>
      <rPr>
        <b/>
        <sz val="12"/>
        <rFont val="Times New Roman"/>
        <family val="1"/>
        <charset val="204"/>
      </rPr>
      <t xml:space="preserve"> в т.ч. арматуры подвеса</t>
    </r>
    <r>
      <rPr>
        <sz val="12"/>
        <rFont val="Times New Roman"/>
        <family val="1"/>
        <charset val="204"/>
      </rPr>
      <t xml:space="preserve">) и материалов, не ограничиваясь перечисленным: установка/перемонтаж муфт, (включая стоимость муфт, </t>
    </r>
    <r>
      <rPr>
        <b/>
        <sz val="12"/>
        <rFont val="Times New Roman"/>
        <family val="1"/>
        <charset val="204"/>
      </rPr>
      <t xml:space="preserve">из расчета 1 вновь монтируемая муфта на 0,5 км. трассы включительно </t>
    </r>
    <r>
      <rPr>
        <sz val="12"/>
        <rFont val="Times New Roman"/>
        <family val="1"/>
        <charset val="204"/>
      </rPr>
      <t xml:space="preserve">  </t>
    </r>
    <r>
      <rPr>
        <b/>
        <sz val="12"/>
        <rFont val="Times New Roman"/>
        <family val="1"/>
        <charset val="204"/>
      </rPr>
      <t>свыше одной муфты на участке от 0 до 0,5 км  трассы включительно , учитывается дополнительно п. 4.10</t>
    </r>
    <r>
      <rPr>
        <sz val="12"/>
        <rFont val="Times New Roman"/>
        <family val="1"/>
        <charset val="204"/>
      </rPr>
      <t xml:space="preserve">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  (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  </t>
    </r>
    <r>
      <rPr>
        <sz val="12"/>
        <rFont val="Times New Roman"/>
        <family val="1"/>
        <charset val="204"/>
      </rPr>
      <t>Протяженность трассы  - длина прокладываемого кабеля до кросса, с учетом нормативных технологических запасов.</t>
    </r>
  </si>
  <si>
    <r>
      <rPr>
        <b/>
        <sz val="12"/>
        <rFont val="Times New Roman"/>
        <family val="1"/>
        <charset val="204"/>
      </rPr>
      <t xml:space="preserve">Расшивка/ разделка </t>
    </r>
    <r>
      <rPr>
        <sz val="12"/>
        <rFont val="Times New Roman"/>
        <family val="1"/>
        <charset val="204"/>
      </rPr>
      <t xml:space="preserve"> кабеля с медными жилами на кроссе/боксе/КРТ/ЯКГ/плинте.</t>
    </r>
  </si>
  <si>
    <r>
      <t xml:space="preserve">ПИР, СМР   включая стоимость материалов.  </t>
    </r>
    <r>
      <rPr>
        <b/>
        <sz val="12"/>
        <rFont val="Times New Roman"/>
        <family val="1"/>
        <charset val="204"/>
      </rPr>
      <t xml:space="preserve">Очистка, разборка покрытий, </t>
    </r>
    <r>
      <rPr>
        <sz val="12"/>
        <rFont val="Times New Roman"/>
        <family val="1"/>
        <charset val="204"/>
      </rPr>
      <t xml:space="preserve">разработки траншеи, котлованов  разработки траншеи мех/руч. способами, ,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r>
      <rPr>
        <sz val="12"/>
        <rFont val="Times New Roman"/>
        <family val="1"/>
        <charset val="204"/>
      </rPr>
      <t>Работы по восстановлению газонных покрытий, тротуаров, брусчатки, проезжей части, производятся отдельно по расценкам 5.15-5.18.</t>
    </r>
    <r>
      <rPr>
        <sz val="22"/>
        <rFont val="Times New Roman"/>
        <family val="1"/>
        <charset val="204"/>
      </rPr>
      <t xml:space="preserve"> </t>
    </r>
  </si>
  <si>
    <r>
      <t xml:space="preserve">ПИР, СМР включая стоимость материалов. </t>
    </r>
    <r>
      <rPr>
        <b/>
        <sz val="12"/>
        <rFont val="Times New Roman"/>
        <family val="1"/>
        <charset val="204"/>
      </rPr>
      <t>Очистка, разборка покртыий</t>
    </r>
    <r>
      <rPr>
        <sz val="12"/>
        <rFont val="Times New Roman"/>
        <family val="1"/>
        <charset val="204"/>
      </rPr>
      <t xml:space="preserve">,разработки траншеи, котлованов  мех/руч. способами,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 xml:space="preserve">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(совместно  с п.п.4.1.2-4.1.6).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Работы по восстановлению газонных покрытий, тротуаров, брусчатки, проезжей части, производятся отдельно по расценкам 5.15-5.18.</t>
    </r>
  </si>
  <si>
    <r>
      <t xml:space="preserve"> ПИР, СМР, включая стоимость материалов.</t>
    </r>
    <r>
      <rPr>
        <b/>
        <sz val="12"/>
        <rFont val="Times New Roman"/>
        <family val="1"/>
        <charset val="204"/>
      </rPr>
      <t xml:space="preserve"> Очистка, разборка покрытий, разработки траншеи, котлованов  разработки траншеи мех/руч. способами, , засыпки(грунтом/песком),  выравнивание и уплотнение грунта, вывоза грунта. 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(совместно  с п.п.4.1.2-4.1.6). Организация и проведение оформления разрешительных документов, согласований , исполнительной документации. Работы по восстановлению газонных покрытий, тротуаров, брусчатки, проезжей части, производятся отдельно по расценкам 5.15-5.18. </t>
    </r>
  </si>
  <si>
    <r>
      <t>ПИР, СМР, включая стоимость материалов.</t>
    </r>
    <r>
      <rPr>
        <b/>
        <sz val="12"/>
        <rFont val="Times New Roman"/>
        <family val="1"/>
        <charset val="204"/>
      </rPr>
      <t xml:space="preserve"> Очистка, разборка покртыий,</t>
    </r>
    <r>
      <rPr>
        <sz val="12"/>
        <rFont val="Times New Roman"/>
        <family val="1"/>
        <charset val="204"/>
      </rPr>
      <t xml:space="preserve">разработки траншеи,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t>
    </r>
  </si>
  <si>
    <r>
      <t>Прокладка полиэтиленовой трубы в кабельной канализации</t>
    </r>
    <r>
      <rPr>
        <b/>
        <sz val="12"/>
        <rFont val="Times New Roman"/>
        <family val="1"/>
        <charset val="204"/>
      </rPr>
      <t xml:space="preserve"> (по дополнительному согласованию с Заказчиком)</t>
    </r>
  </si>
  <si>
    <r>
      <t xml:space="preserve">Выполнение переходов методом горизонтального направленного бурения (ГНБ) с </t>
    </r>
    <r>
      <rPr>
        <b/>
        <sz val="12"/>
        <rFont val="Times New Roman"/>
        <family val="1"/>
        <charset val="204"/>
      </rPr>
      <t>прокладкой  2-х п/э  труб</t>
    </r>
  </si>
  <si>
    <r>
      <t xml:space="preserve">Выполнение переходов методом горизонтального направленного бурения (ГНБ) / горизонтально направленного прокола (ГНП) </t>
    </r>
    <r>
      <rPr>
        <b/>
        <sz val="12"/>
        <rFont val="Times New Roman"/>
        <family val="1"/>
        <charset val="204"/>
      </rPr>
      <t xml:space="preserve">с прокладкой 1-й  п/э  трубы </t>
    </r>
  </si>
  <si>
    <r>
      <t xml:space="preserve">п/э  труба диаметром </t>
    </r>
    <r>
      <rPr>
        <b/>
        <sz val="12"/>
        <rFont val="Times New Roman"/>
        <family val="1"/>
        <charset val="204"/>
      </rPr>
      <t xml:space="preserve"> не менее 63 мм  </t>
    </r>
    <r>
      <rPr>
        <sz val="12"/>
        <rFont val="Times New Roman"/>
        <family val="1"/>
        <charset val="204"/>
      </rPr>
      <t>методом горизонтального направленного бурения  (ГНБ) группа грунтов 1-3</t>
    </r>
  </si>
  <si>
    <r>
      <t xml:space="preserve">п/э  труба диаметром </t>
    </r>
    <r>
      <rPr>
        <b/>
        <sz val="12"/>
        <rFont val="Times New Roman"/>
        <family val="1"/>
        <charset val="204"/>
      </rPr>
      <t>не менее  63 мм</t>
    </r>
    <r>
      <rPr>
        <sz val="12"/>
        <rFont val="Times New Roman"/>
        <family val="1"/>
        <charset val="204"/>
      </rPr>
      <t xml:space="preserve">  методом горизонтального направленного бурения (ГНБ) группа грунтов  4-6</t>
    </r>
  </si>
  <si>
    <r>
      <t xml:space="preserve">п/э  труба диаметром </t>
    </r>
    <r>
      <rPr>
        <b/>
        <sz val="12"/>
        <rFont val="Times New Roman"/>
        <family val="1"/>
        <charset val="204"/>
      </rPr>
      <t xml:space="preserve"> не менее 110  мм</t>
    </r>
    <r>
      <rPr>
        <sz val="12"/>
        <rFont val="Times New Roman"/>
        <family val="1"/>
        <charset val="204"/>
      </rPr>
      <t xml:space="preserve">  методом горизонтального направленного бурения  (ГНБ) группа грунтов 1-3</t>
    </r>
  </si>
  <si>
    <r>
      <t>п/э  труба диаметром н</t>
    </r>
    <r>
      <rPr>
        <b/>
        <sz val="12"/>
        <rFont val="Times New Roman"/>
        <family val="1"/>
        <charset val="204"/>
      </rPr>
      <t xml:space="preserve">е менее 110 мм  </t>
    </r>
    <r>
      <rPr>
        <sz val="12"/>
        <rFont val="Times New Roman"/>
        <family val="1"/>
        <charset val="204"/>
      </rPr>
      <t>методом горизонтального направленного бурения (ГНБ) группа грунтов  4-6</t>
    </r>
  </si>
  <si>
    <r>
      <t xml:space="preserve">п/э  труба диаметром не менее  63 мм    методом горизонтально направленного прокола </t>
    </r>
    <r>
      <rPr>
        <b/>
        <sz val="12"/>
        <rFont val="Times New Roman"/>
        <family val="1"/>
        <charset val="204"/>
      </rPr>
      <t xml:space="preserve">(ГНП) </t>
    </r>
  </si>
  <si>
    <r>
      <t xml:space="preserve">п/э  труба диаметром 110 мм    методом горизонтально направленного прокола </t>
    </r>
    <r>
      <rPr>
        <b/>
        <sz val="12"/>
        <rFont val="Times New Roman"/>
        <family val="1"/>
        <charset val="204"/>
      </rPr>
      <t xml:space="preserve">(ГНП) </t>
    </r>
  </si>
  <si>
    <r>
      <t>ПИР, СМР, включая: стоимость колодца ж/б  ККС-1, люка, ж/б опорных колец</t>
    </r>
    <r>
      <rPr>
        <b/>
        <sz val="12"/>
        <rFont val="Times New Roman"/>
        <family val="1"/>
        <charset val="204"/>
      </rPr>
      <t xml:space="preserve">. Очистка, разборка покрытий , </t>
    </r>
    <r>
      <rPr>
        <sz val="12"/>
        <rFont val="Times New Roman"/>
        <family val="1"/>
        <charset val="204"/>
      </rPr>
      <t xml:space="preserve">разработка грунта </t>
    </r>
    <r>
      <rPr>
        <b/>
        <sz val="12"/>
        <rFont val="Times New Roman"/>
        <family val="1"/>
        <charset val="204"/>
      </rPr>
      <t xml:space="preserve">мех./руч. способом, </t>
    </r>
    <r>
      <rPr>
        <sz val="12"/>
        <rFont val="Times New Roman"/>
        <family val="1"/>
        <charset val="204"/>
      </rPr>
      <t xml:space="preserve">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 Оформление разрешительных документов и исполнительной документации.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</si>
  <si>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ПИР, СМР, включая: стоимость колодца ж/б  ККС-2, люка, ж/б опорных колец.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</si>
  <si>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ККС-3, люка, ж/б опорных колец.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</si>
  <si>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стоимость колодца ж/б  ККС-4, люка, ж/б опорных колец.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</si>
  <si>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стоимость колодца ж/б  ККС-5, люка, ж/б опорных колец.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</si>
  <si>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t>
    </r>
    <r>
      <rPr>
        <b/>
        <sz val="12"/>
        <rFont val="Times New Roman"/>
        <family val="1"/>
        <charset val="204"/>
      </rPr>
      <t>Очистка, разборка покртыий,</t>
    </r>
    <r>
      <rPr>
        <sz val="12"/>
        <rFont val="Times New Roman"/>
        <family val="1"/>
        <charset val="204"/>
      </rPr>
      <t>демонтаж ранее установленного колодца и его утилизация; стоимость нового колодца, люка, ж/б опорных колец,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t>
    </r>
    <r>
      <rPr>
        <b/>
        <strike/>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</si>
  <si>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</si>
  <si>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КОТ-1/КОТ-2, плиты пригрузочной  и других необходимых материалов, включая транспортные издержки.</t>
    </r>
    <r>
      <rPr>
        <b/>
        <sz val="12"/>
        <rFont val="Times New Roman"/>
        <family val="1"/>
        <charset val="204"/>
      </rPr>
      <t xml:space="preserve"> Организация и проведение оформления разрешительных документов, согласований, исполнительной документации.</t>
    </r>
    <r>
      <rPr>
        <sz val="12"/>
        <rFont val="Times New Roman"/>
        <family val="1"/>
        <charset val="204"/>
      </rPr>
      <t xml:space="preserve"> </t>
    </r>
  </si>
  <si>
    <r>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Подъём горловины колодца, монтаж опорного кольца.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</si>
  <si>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</si>
  <si>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и не ограничиваясь: стоимость опоры, приставок, подпор, укосин, вспомогательных материалов, доставки и развозки по трассе монтажа; работа бурильно-крановой машины по установке опор длиной до 11,5 метров, работ по переподвесу существующих кабельных линий на новую. </t>
    </r>
    <r>
      <rPr>
        <b/>
        <sz val="12"/>
        <rFont val="Times New Roman"/>
        <family val="1"/>
        <charset val="204"/>
      </rPr>
      <t>Организация и проведение оформления разрешительных документов, согласований , исполнительной документации в соответствии требований Заказчика.</t>
    </r>
    <r>
      <rPr>
        <sz val="12"/>
        <rFont val="Times New Roman"/>
        <family val="1"/>
        <charset val="204"/>
      </rPr>
      <t xml:space="preserve">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xml:space="preserve">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t>
    </r>
    <r>
      <rPr>
        <sz val="12"/>
        <rFont val="Times New Roman"/>
        <family val="1"/>
        <charset val="204"/>
      </rPr>
      <t>Выполнение топографо-геодезических работ при предъявлении требования от Заказчика.</t>
    </r>
  </si>
  <si>
    <r>
      <t xml:space="preserve">одинарная  деревянная  опора, пропитанная антисептиком  </t>
    </r>
    <r>
      <rPr>
        <b/>
        <sz val="12"/>
        <rFont val="Times New Roman"/>
        <family val="1"/>
        <charset val="204"/>
      </rPr>
      <t xml:space="preserve">  с  двумя </t>
    </r>
    <r>
      <rPr>
        <sz val="12"/>
        <rFont val="Times New Roman"/>
        <family val="1"/>
        <charset val="204"/>
      </rPr>
      <t>подпорами</t>
    </r>
  </si>
  <si>
    <r>
      <t>одинарная  деревянная  опора, пропитанная антисептиком    с  двумя подпорами  и приставка жб/</t>
    </r>
    <r>
      <rPr>
        <b/>
        <sz val="12"/>
        <rFont val="Times New Roman"/>
        <family val="1"/>
        <charset val="204"/>
      </rPr>
      <t>либо  тремя подпорами</t>
    </r>
  </si>
  <si>
    <r>
      <rPr>
        <sz val="12"/>
        <rFont val="Times New Roman"/>
        <family val="1"/>
        <charset val="204"/>
      </rPr>
      <t>Cтальная опора</t>
    </r>
    <r>
      <rPr>
        <b/>
        <sz val="12"/>
        <rFont val="Times New Roman"/>
        <family val="1"/>
        <charset val="204"/>
      </rPr>
      <t xml:space="preserve"> ( упрощённая опора, тип металлическая трубостойка)</t>
    </r>
  </si>
  <si>
    <r>
      <t>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на ширину траншеи</t>
    </r>
    <r>
      <rPr>
        <b/>
        <sz val="12"/>
        <rFont val="Times New Roman"/>
        <family val="1"/>
        <charset val="204"/>
      </rPr>
      <t>.</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с нанесением на городской планшет исполнительной сьёмки), Земельное дело</t>
    </r>
    <r>
      <rPr>
        <b/>
        <vertAlign val="superscript"/>
        <sz val="12"/>
        <rFont val="Times New Roman"/>
        <family val="1"/>
        <charset val="204"/>
      </rPr>
      <t>11</t>
    </r>
    <r>
      <rPr>
        <b/>
        <sz val="12"/>
        <rFont val="Times New Roman"/>
        <family val="1"/>
        <charset val="204"/>
      </rPr>
      <t xml:space="preserve"> (совместно  с п.п.4.1.2-4.1.6).</t>
    </r>
  </si>
  <si>
    <r>
      <t>ПИР, СМР, обследование конструкций, не ограничиваясь перечисленным (включая стоимость материалов, конструкций, трубостойки/мачты</t>
    </r>
    <r>
      <rPr>
        <b/>
        <sz val="12"/>
        <rFont val="Times New Roman"/>
        <family val="1"/>
        <charset val="204"/>
      </rPr>
      <t xml:space="preserve"> (тип, контруктив определяется на основании   ТЗ, ПД)</t>
    </r>
    <r>
      <rPr>
        <sz val="12"/>
        <rFont val="Times New Roman"/>
        <family val="1"/>
        <charset val="204"/>
      </rPr>
      <t xml:space="preserve">: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</si>
  <si>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t>
    </r>
    <r>
      <rPr>
        <b/>
        <sz val="12"/>
        <rFont val="Times New Roman"/>
        <family val="1"/>
        <charset val="204"/>
      </rPr>
      <t>(тип, конструктив  определяется на оснвоснвоании  ТЗ, ПД)</t>
    </r>
    <r>
      <rPr>
        <sz val="12"/>
        <rFont val="Times New Roman"/>
        <family val="1"/>
        <charset val="204"/>
      </rPr>
      <t>). Оформление исполнительной документации.</t>
    </r>
  </si>
  <si>
    <r>
      <t xml:space="preserve">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</si>
  <si>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стоимость материалов (трубы, гофры), крепежа, сопутствующих работ, пробивки отверстий в стенах и перекрытиях, герметизация стоп-огонь.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</si>
  <si>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включая стоимость материалов короба, крепежа, сопутствующих работ, пробивки отверстий в стенах и перекрытиях, герметизация стоп-огонь.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</si>
  <si>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t>
    </r>
    <r>
      <rPr>
        <b/>
        <sz val="12"/>
        <rFont val="Times New Roman"/>
        <family val="1"/>
        <charset val="204"/>
      </rPr>
      <t xml:space="preserve">Компенсация  позиций  применяется по их оплате на основании подтверждающих документов (счетов, </t>
    </r>
    <r>
      <rPr>
        <sz val="12"/>
        <rFont val="Times New Roman"/>
        <family val="1"/>
        <charset val="204"/>
      </rPr>
      <t>(платежных поручений)</t>
    </r>
    <r>
      <rPr>
        <b/>
        <sz val="12"/>
        <rFont val="Times New Roman"/>
        <family val="1"/>
        <charset val="204"/>
      </rPr>
      <t xml:space="preserve">,договоров)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t>
    </r>
  </si>
  <si>
    <r>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t>
    </r>
    <r>
      <rPr>
        <b/>
        <sz val="12"/>
        <rFont val="Times New Roman"/>
        <family val="1"/>
        <charset val="204"/>
      </rPr>
      <t xml:space="preserve"> Компенсация  позиций  применяется по их оплате на основании подтверждающих документов (счетов,</t>
    </r>
    <r>
      <rPr>
        <sz val="12"/>
        <rFont val="Times New Roman"/>
        <family val="1"/>
        <charset val="204"/>
      </rPr>
      <t xml:space="preserve"> (платежных поручений), </t>
    </r>
    <r>
      <rPr>
        <b/>
        <sz val="12"/>
        <rFont val="Times New Roman"/>
        <family val="1"/>
        <charset val="204"/>
      </rPr>
      <t xml:space="preserve">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  Постановления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   </t>
    </r>
  </si>
  <si>
    <r>
      <t xml:space="preserve">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t>
    </r>
    <r>
      <rPr>
        <b/>
        <sz val="12"/>
        <rFont val="Times New Roman"/>
        <family val="1"/>
        <charset val="204"/>
      </rPr>
      <t>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</si>
  <si>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r>
    <r>
      <rPr>
        <b/>
        <sz val="12"/>
        <rFont val="Times New Roman"/>
        <family val="1"/>
        <charset val="204"/>
      </rPr>
      <t xml:space="preserve"> Тип, конструктив  определяется на основании ТЗ, ПД.</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</si>
  <si>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 рекультивации земель.  Организации работ  по устройству  защитных кожухов, футляров   рассматривается  в отдельном порядке.  </t>
    </r>
    <r>
      <rPr>
        <b/>
        <sz val="12"/>
        <rFont val="Times New Roman"/>
        <family val="1"/>
        <charset val="204"/>
      </rPr>
      <t xml:space="preserve">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(совместно  с п.п.4.1.2-4.1.6). Организация и проведение оформления разрешительных документов, согласований , исполнительной документации. </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</si>
  <si>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  Организации работ  по устройству  защитных кожухов, футляров   рассматривается  в отдельном порядке. </t>
    </r>
    <r>
      <rPr>
        <b/>
        <sz val="12"/>
        <rFont val="Times New Roman"/>
        <family val="1"/>
        <charset val="204"/>
      </rPr>
      <t xml:space="preserve">Организация и проведение оформления  Топографо-геодезических работ7, Услуги по оформлению собственности10,  Услуги по оформлению прав8 , Земельное дело11 (совместно  с п.п.4.1.2-4.1.6). Организация и проведение оформления разрешительных документов, согласований , исполнительной документации. </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</si>
  <si>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t>
    </r>
    <r>
      <rPr>
        <b/>
        <sz val="12"/>
        <rFont val="Times New Roman"/>
        <family val="1"/>
        <charset val="204"/>
      </rPr>
      <t xml:space="preserve"> Организации работ  по устройству  защитных кожухов, футляров   рассматривается  в отдельном порядке.Организация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(совместно  с п.п.4.1.2-4.1.6). Организация и проведение оформления разрешительных документов, согласований , исполнительной документации. </t>
    </r>
  </si>
  <si>
    <t>Данная форма приводится в обязательном порядке Участниками в формате "Excel" при предоставлении ценового предложения без изменения и без добавления какой-либо информации.
Ценовое предложение в ячейке, выделенной желтым цветом (коэффициент снижения), определяется в ходе онлайн-тендера с единой ценой. К работам применяется 100% скидки, к материалам 10%.</t>
  </si>
  <si>
    <t>СТОИМОСТЬ ЕДИНИЧНЫХ РАСЦЕНОК НА ВИДЫ РАБОТ (СПЕЦИФИКАЦИЯ РАБОТ)
B2B_Московская область _ ЕБПР_2024/2026</t>
  </si>
  <si>
    <t>НМЦ_ B2B Московская область _ ЕБПР_2024/2026</t>
  </si>
  <si>
    <t xml:space="preserve">в случае, если протяженность трассы кабельной линии менее 500 м, стоимость приравнивается к удельной стоимости = 500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</si>
  <si>
    <t xml:space="preserve">в случае, если протяженность трассы кабельной линии менее 300 м, стоимость приравнивается к удельной стоимости = 300м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 объектовой прокладки.
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</si>
  <si>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 объектовой прокладки.
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</si>
  <si>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 объектовой прокладки.
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</si>
</sst>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34"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sz val="12"/>
      <name val="Times New Roman"/>
      <family val="1"/>
      <charset val="204"/>
    </font>
    <font>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0"/>
      <name val="Times New Roman"/>
      <family val="1"/>
      <charset val="204"/>
    </font>
    <font>
      <sz val="11"/>
      <name val="Times New Roman"/>
      <family val="1"/>
      <charset val="204"/>
    </font>
    <font>
      <sz val="18"/>
      <color theme="1"/>
      <name val="Times New Roman"/>
      <family val="1"/>
      <charset val="204"/>
    </font>
    <font>
      <strike/>
      <sz val="12"/>
      <name val="Times New Roman"/>
      <family val="1"/>
      <charset val="204"/>
    </font>
    <font>
      <sz val="14"/>
      <name val="Times New Roman"/>
      <family val="1"/>
      <charset val="204"/>
    </font>
    <font>
      <b/>
      <strike/>
      <sz val="12"/>
      <name val="Times New Roman"/>
      <family val="1"/>
      <charset val="204"/>
    </font>
    <font>
      <sz val="16"/>
      <name val="Times New Roman"/>
      <family val="1"/>
      <charset val="204"/>
    </font>
    <font>
      <i/>
      <sz val="16"/>
      <name val="Times New Roman"/>
      <family val="1"/>
      <charset val="204"/>
    </font>
    <font>
      <b/>
      <vertAlign val="superscript"/>
      <sz val="12"/>
      <name val="Times New Roman"/>
      <family val="1"/>
      <charset val="204"/>
    </font>
    <font>
      <b/>
      <i/>
      <sz val="12"/>
      <name val="Times New Roman"/>
      <family val="1"/>
      <charset val="204"/>
    </font>
    <font>
      <b/>
      <sz val="11"/>
      <name val="Times New Roman"/>
      <family val="1"/>
      <charset val="204"/>
    </font>
    <font>
      <sz val="18"/>
      <name val="Times New Roman"/>
      <family val="1"/>
      <charset val="204"/>
    </font>
    <font>
      <b/>
      <sz val="12"/>
      <name val="Calibri"/>
      <family val="2"/>
      <charset val="204"/>
      <scheme val="minor"/>
    </font>
    <font>
      <b/>
      <sz val="12"/>
      <color theme="1"/>
      <name val="Times New Roman"/>
      <family val="1"/>
      <charset val="204"/>
    </font>
    <font>
      <b/>
      <sz val="12"/>
      <color theme="1"/>
      <name val="Calibri"/>
      <family val="2"/>
      <charset val="204"/>
      <scheme val="minor"/>
    </font>
    <font>
      <sz val="12"/>
      <color theme="1"/>
      <name val="Calibri"/>
      <family val="2"/>
      <charset val="204"/>
      <scheme val="minor"/>
    </font>
    <font>
      <b/>
      <sz val="11"/>
      <name val="Calibri"/>
      <family val="2"/>
      <charset val="204"/>
      <scheme val="minor"/>
    </font>
    <font>
      <i/>
      <sz val="12"/>
      <name val="Times New Roman"/>
      <family val="1"/>
      <charset val="204"/>
    </font>
    <font>
      <sz val="22"/>
      <name val="Times New Roman"/>
      <family val="1"/>
      <charset val="204"/>
    </font>
  </fonts>
  <fills count="3">
    <fill>
      <patternFill patternType="none"/>
    </fill>
    <fill>
      <patternFill patternType="gray125"/>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diagonal/>
    </border>
  </borders>
  <cellStyleXfs count="9">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xf numFmtId="0" fontId="1" fillId="0" borderId="0"/>
  </cellStyleXfs>
  <cellXfs count="174">
    <xf numFmtId="0" fontId="0" fillId="0" borderId="0" xfId="0"/>
    <xf numFmtId="0" fontId="10"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0" fillId="0" borderId="0" xfId="0" applyFont="1" applyBorder="1" applyAlignment="1">
      <alignment wrapText="1"/>
    </xf>
    <xf numFmtId="0" fontId="7" fillId="0" borderId="1" xfId="2" applyFont="1" applyFill="1" applyBorder="1" applyAlignment="1" applyProtection="1">
      <alignment horizontal="center" vertical="center" wrapText="1" shrinkToFit="1"/>
    </xf>
    <xf numFmtId="166" fontId="11" fillId="2" borderId="0" xfId="0" applyNumberFormat="1" applyFont="1" applyFill="1" applyAlignment="1">
      <alignment horizontal="center" vertical="center" wrapText="1"/>
    </xf>
    <xf numFmtId="166" fontId="10" fillId="0" borderId="5" xfId="0" applyNumberFormat="1" applyFont="1" applyBorder="1" applyAlignment="1">
      <alignment horizontal="center" vertical="center" wrapText="1"/>
    </xf>
    <xf numFmtId="166" fontId="10" fillId="0" borderId="6" xfId="0" applyNumberFormat="1" applyFont="1" applyBorder="1" applyAlignment="1">
      <alignment horizontal="center" vertical="center" wrapText="1"/>
    </xf>
    <xf numFmtId="0" fontId="12" fillId="0" borderId="1" xfId="2" applyFont="1" applyFill="1" applyBorder="1" applyAlignment="1">
      <alignment vertical="center"/>
    </xf>
    <xf numFmtId="0" fontId="13" fillId="0" borderId="0" xfId="0" applyFont="1" applyAlignment="1">
      <alignment wrapText="1"/>
    </xf>
    <xf numFmtId="0" fontId="14" fillId="0" borderId="0" xfId="0" applyFont="1" applyAlignment="1">
      <alignment wrapText="1"/>
    </xf>
    <xf numFmtId="166" fontId="13" fillId="0" borderId="0" xfId="0" applyNumberFormat="1" applyFont="1" applyAlignment="1">
      <alignment wrapText="1"/>
    </xf>
    <xf numFmtId="0" fontId="9" fillId="0" borderId="1" xfId="3" applyFont="1" applyFill="1" applyBorder="1" applyAlignment="1">
      <alignment horizontal="center" vertical="center" wrapText="1"/>
    </xf>
    <xf numFmtId="0" fontId="7" fillId="0" borderId="1" xfId="3" applyFont="1" applyFill="1" applyBorder="1" applyAlignment="1">
      <alignment horizontal="center" vertical="center" wrapText="1"/>
    </xf>
    <xf numFmtId="0" fontId="16"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0" fontId="9" fillId="0" borderId="1" xfId="4" applyFont="1" applyFill="1" applyBorder="1" applyAlignment="1" applyProtection="1">
      <alignment horizontal="center" vertical="center"/>
      <protection locked="0"/>
    </xf>
    <xf numFmtId="0" fontId="12" fillId="0" borderId="1" xfId="2" applyFont="1" applyFill="1" applyBorder="1" applyAlignment="1">
      <alignment vertical="center" wrapText="1"/>
    </xf>
    <xf numFmtId="0" fontId="9" fillId="0" borderId="1" xfId="1" applyNumberFormat="1" applyFont="1" applyFill="1" applyBorder="1" applyAlignment="1">
      <alignment horizontal="center" vertical="center" wrapText="1"/>
    </xf>
    <xf numFmtId="4" fontId="9" fillId="0" borderId="1" xfId="3" applyNumberFormat="1" applyFont="1" applyFill="1" applyBorder="1" applyAlignment="1">
      <alignment horizontal="center" vertical="center" wrapText="1"/>
    </xf>
    <xf numFmtId="0" fontId="7" fillId="0" borderId="1" xfId="2" applyFont="1" applyFill="1" applyBorder="1" applyAlignment="1">
      <alignment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center" vertical="center"/>
    </xf>
    <xf numFmtId="0" fontId="12" fillId="0" borderId="1" xfId="2" applyFont="1" applyFill="1" applyBorder="1" applyAlignment="1">
      <alignment horizontal="center" vertical="center" wrapText="1"/>
    </xf>
    <xf numFmtId="0" fontId="17" fillId="0" borderId="0" xfId="0" applyFont="1" applyAlignment="1">
      <alignment wrapText="1" shrinkToFit="1"/>
    </xf>
    <xf numFmtId="0" fontId="13" fillId="0" borderId="0" xfId="0" applyFont="1" applyAlignment="1">
      <alignment horizontal="center" wrapText="1"/>
    </xf>
    <xf numFmtId="0" fontId="10" fillId="0" borderId="0" xfId="0" applyFont="1" applyBorder="1" applyAlignment="1">
      <alignment horizontal="center" wrapText="1"/>
    </xf>
    <xf numFmtId="0" fontId="13" fillId="0" borderId="0" xfId="0" applyFont="1" applyAlignment="1">
      <alignment horizontal="center" vertical="center" wrapText="1"/>
    </xf>
    <xf numFmtId="4" fontId="7" fillId="0" borderId="1" xfId="0" applyNumberFormat="1" applyFont="1" applyFill="1" applyBorder="1" applyAlignment="1" applyProtection="1">
      <alignment horizontal="center" vertical="center"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0" fontId="11" fillId="0" borderId="0" xfId="0" applyFont="1" applyAlignment="1">
      <alignment horizontal="right" vertical="center"/>
    </xf>
    <xf numFmtId="9" fontId="10" fillId="0" borderId="11" xfId="0" applyNumberFormat="1" applyFont="1" applyFill="1" applyBorder="1" applyAlignment="1">
      <alignment horizontal="center" vertical="center" wrapText="1"/>
    </xf>
    <xf numFmtId="9" fontId="10" fillId="0" borderId="0" xfId="0" applyNumberFormat="1" applyFont="1" applyFill="1" applyBorder="1" applyAlignment="1">
      <alignment horizontal="center" vertical="center" wrapText="1"/>
    </xf>
    <xf numFmtId="166" fontId="10" fillId="0" borderId="0" xfId="0" applyNumberFormat="1" applyFont="1" applyBorder="1" applyAlignment="1">
      <alignment wrapText="1"/>
    </xf>
    <xf numFmtId="166" fontId="10" fillId="0" borderId="11" xfId="0" applyNumberFormat="1" applyFont="1" applyBorder="1" applyAlignment="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0"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0" fillId="0" borderId="4" xfId="0" applyNumberFormat="1" applyFont="1" applyBorder="1" applyAlignment="1">
      <alignment horizontal="center" vertical="center" wrapText="1"/>
    </xf>
    <xf numFmtId="0" fontId="21" fillId="0" borderId="0" xfId="0" applyFont="1" applyFill="1" applyAlignment="1" applyProtection="1">
      <alignment wrapText="1"/>
    </xf>
    <xf numFmtId="165" fontId="21" fillId="0" borderId="12" xfId="0" applyNumberFormat="1" applyFont="1" applyFill="1" applyBorder="1" applyAlignment="1" applyProtection="1">
      <alignment horizontal="center" vertical="center" wrapText="1"/>
    </xf>
    <xf numFmtId="166" fontId="21" fillId="0" borderId="12" xfId="0" applyNumberFormat="1" applyFont="1" applyFill="1" applyBorder="1" applyAlignment="1" applyProtection="1">
      <alignment wrapText="1"/>
    </xf>
    <xf numFmtId="0" fontId="5" fillId="0" borderId="8" xfId="0" applyFont="1" applyFill="1" applyBorder="1" applyAlignment="1" applyProtection="1">
      <alignment horizontal="center" vertical="center" wrapText="1"/>
    </xf>
    <xf numFmtId="166" fontId="21" fillId="0" borderId="3" xfId="0" applyNumberFormat="1"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166" fontId="21" fillId="0" borderId="3" xfId="0" applyNumberFormat="1" applyFont="1" applyFill="1" applyBorder="1" applyAlignment="1" applyProtection="1">
      <alignment horizontal="center" wrapText="1"/>
    </xf>
    <xf numFmtId="166" fontId="21" fillId="0" borderId="10" xfId="0" applyNumberFormat="1" applyFont="1" applyFill="1" applyBorder="1" applyAlignment="1" applyProtection="1">
      <alignment horizontal="center" wrapText="1"/>
    </xf>
    <xf numFmtId="0" fontId="5" fillId="0" borderId="9" xfId="1" applyFont="1" applyFill="1" applyBorder="1" applyAlignment="1" applyProtection="1">
      <alignment horizontal="center" vertical="center" wrapText="1"/>
    </xf>
    <xf numFmtId="0" fontId="5" fillId="0" borderId="5" xfId="1" applyFont="1" applyFill="1" applyBorder="1" applyAlignment="1" applyProtection="1">
      <alignment horizontal="center" vertical="center" wrapText="1"/>
    </xf>
    <xf numFmtId="0" fontId="5" fillId="0" borderId="6" xfId="1" applyFont="1" applyFill="1" applyBorder="1" applyAlignment="1" applyProtection="1">
      <alignment horizontal="center" vertical="center" wrapText="1"/>
    </xf>
    <xf numFmtId="0" fontId="5" fillId="0" borderId="9" xfId="0"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xf>
    <xf numFmtId="0" fontId="5" fillId="0" borderId="6" xfId="0" applyFont="1" applyFill="1" applyBorder="1" applyAlignment="1" applyProtection="1">
      <alignment horizontal="center" vertical="center" wrapText="1"/>
    </xf>
    <xf numFmtId="2" fontId="5" fillId="0" borderId="9" xfId="0" applyNumberFormat="1" applyFont="1" applyFill="1" applyBorder="1" applyAlignment="1" applyProtection="1">
      <alignment horizontal="center" vertical="center" wrapText="1"/>
    </xf>
    <xf numFmtId="166" fontId="22" fillId="0" borderId="5" xfId="0" applyNumberFormat="1" applyFont="1" applyFill="1" applyBorder="1" applyAlignment="1" applyProtection="1">
      <alignment horizontal="center" vertical="center" wrapText="1"/>
    </xf>
    <xf numFmtId="2" fontId="5" fillId="0" borderId="5" xfId="0" applyNumberFormat="1" applyFont="1" applyFill="1" applyBorder="1" applyAlignment="1" applyProtection="1">
      <alignment horizontal="center" vertical="center" wrapText="1"/>
    </xf>
    <xf numFmtId="166" fontId="22" fillId="0" borderId="6" xfId="0" applyNumberFormat="1" applyFont="1" applyFill="1" applyBorder="1" applyAlignment="1" applyProtection="1">
      <alignment horizontal="center" vertical="center" wrapText="1"/>
    </xf>
    <xf numFmtId="0" fontId="21" fillId="0" borderId="7" xfId="1" applyFont="1" applyFill="1" applyBorder="1" applyAlignment="1" applyProtection="1">
      <alignment horizontal="center" vertical="center" wrapText="1"/>
    </xf>
    <xf numFmtId="0" fontId="21" fillId="0" borderId="1" xfId="1" applyFont="1" applyFill="1" applyBorder="1" applyAlignment="1" applyProtection="1">
      <alignment horizontal="center" vertical="center" wrapText="1"/>
    </xf>
    <xf numFmtId="1" fontId="21" fillId="0" borderId="1" xfId="1" applyNumberFormat="1" applyFont="1" applyFill="1" applyBorder="1" applyAlignment="1" applyProtection="1">
      <alignment horizontal="center" vertical="center" wrapText="1"/>
    </xf>
    <xf numFmtId="1" fontId="21" fillId="0" borderId="4" xfId="1" applyNumberFormat="1" applyFont="1" applyFill="1" applyBorder="1" applyAlignment="1" applyProtection="1">
      <alignment horizontal="center" vertical="center" wrapText="1"/>
    </xf>
    <xf numFmtId="1" fontId="21" fillId="0" borderId="7" xfId="1" applyNumberFormat="1" applyFont="1" applyFill="1" applyBorder="1" applyAlignment="1" applyProtection="1">
      <alignment horizontal="center" vertical="center" wrapText="1"/>
    </xf>
    <xf numFmtId="1" fontId="21" fillId="0" borderId="0" xfId="0" applyNumberFormat="1" applyFont="1" applyFill="1" applyAlignment="1" applyProtection="1">
      <alignment wrapText="1"/>
    </xf>
    <xf numFmtId="1" fontId="21" fillId="0" borderId="7" xfId="0" applyNumberFormat="1" applyFont="1" applyFill="1" applyBorder="1" applyAlignment="1" applyProtection="1">
      <alignment horizontal="center" vertical="center" wrapText="1"/>
    </xf>
    <xf numFmtId="1" fontId="21" fillId="0" borderId="1" xfId="0" applyNumberFormat="1" applyFont="1" applyFill="1" applyBorder="1" applyAlignment="1" applyProtection="1">
      <alignment horizontal="center" vertical="center" wrapText="1"/>
    </xf>
    <xf numFmtId="1" fontId="21" fillId="0" borderId="4" xfId="0" applyNumberFormat="1" applyFont="1" applyFill="1" applyBorder="1" applyAlignment="1" applyProtection="1">
      <alignment horizontal="center" vertical="center" wrapText="1"/>
    </xf>
    <xf numFmtId="0" fontId="9" fillId="0" borderId="1" xfId="1" applyFont="1" applyFill="1" applyBorder="1" applyAlignment="1" applyProtection="1">
      <alignment horizontal="center" vertical="center" wrapText="1"/>
    </xf>
    <xf numFmtId="0" fontId="9" fillId="0" borderId="0" xfId="0" applyFont="1" applyFill="1" applyAlignment="1" applyProtection="1">
      <alignment wrapText="1" shrinkToFit="1"/>
    </xf>
    <xf numFmtId="166" fontId="9" fillId="0" borderId="1" xfId="0" applyNumberFormat="1" applyFont="1" applyFill="1" applyBorder="1" applyAlignment="1" applyProtection="1">
      <alignment horizontal="center" vertical="center" wrapText="1" shrinkToFit="1"/>
    </xf>
    <xf numFmtId="166" fontId="9" fillId="0" borderId="4" xfId="0" applyNumberFormat="1" applyFont="1" applyFill="1" applyBorder="1" applyAlignment="1" applyProtection="1">
      <alignment horizontal="center" vertical="center" wrapText="1" shrinkToFit="1"/>
    </xf>
    <xf numFmtId="0" fontId="9" fillId="0" borderId="1" xfId="1" applyFont="1" applyFill="1" applyBorder="1" applyAlignment="1">
      <alignment horizontal="center" vertical="center"/>
    </xf>
    <xf numFmtId="0" fontId="7" fillId="0" borderId="1" xfId="1" applyFont="1" applyFill="1" applyBorder="1" applyAlignment="1">
      <alignment horizontal="center" vertical="center" wrapText="1"/>
    </xf>
    <xf numFmtId="0" fontId="9" fillId="0" borderId="1" xfId="1" applyFont="1" applyFill="1" applyBorder="1" applyAlignment="1">
      <alignment horizontal="center" vertical="center" wrapText="1" shrinkToFit="1"/>
    </xf>
    <xf numFmtId="49" fontId="7" fillId="0" borderId="1" xfId="1" applyNumberFormat="1" applyFont="1" applyFill="1" applyBorder="1" applyAlignment="1" applyProtection="1">
      <alignment horizontal="center" vertical="center"/>
      <protection locked="0"/>
    </xf>
    <xf numFmtId="0" fontId="12" fillId="0" borderId="1" xfId="1" applyFont="1" applyFill="1" applyBorder="1" applyAlignment="1">
      <alignment horizontal="center" vertical="center" wrapText="1"/>
    </xf>
    <xf numFmtId="0" fontId="9" fillId="0" borderId="1" xfId="1" applyFont="1" applyFill="1" applyBorder="1" applyAlignment="1" applyProtection="1">
      <alignment horizontal="center" vertical="center" wrapText="1" shrinkToFit="1"/>
    </xf>
    <xf numFmtId="0" fontId="26" fillId="0" borderId="0" xfId="0" applyFont="1" applyFill="1" applyAlignment="1" applyProtection="1">
      <alignment wrapText="1" shrinkToFit="1"/>
    </xf>
    <xf numFmtId="49" fontId="30" fillId="0" borderId="0" xfId="1" applyNumberFormat="1" applyFont="1" applyFill="1" applyBorder="1" applyAlignment="1">
      <alignment horizontal="center" vertical="center" wrapText="1"/>
    </xf>
    <xf numFmtId="0" fontId="9" fillId="0" borderId="0" xfId="1" applyFont="1" applyFill="1" applyAlignment="1">
      <alignment wrapText="1" shrinkToFit="1"/>
    </xf>
    <xf numFmtId="0" fontId="30" fillId="0" borderId="0" xfId="1" applyFont="1" applyFill="1" applyBorder="1" applyAlignment="1">
      <alignment horizontal="left" vertical="center" wrapText="1" indent="1"/>
    </xf>
    <xf numFmtId="0" fontId="30" fillId="0" borderId="0" xfId="1" applyFont="1" applyFill="1" applyBorder="1" applyAlignment="1">
      <alignment horizontal="center" vertical="center" wrapText="1"/>
    </xf>
    <xf numFmtId="0" fontId="29" fillId="0" borderId="0" xfId="1" applyFont="1" applyFill="1" applyBorder="1" applyAlignment="1">
      <alignment horizontal="center" vertical="center" wrapText="1"/>
    </xf>
    <xf numFmtId="0" fontId="1" fillId="0" borderId="0" xfId="1" applyFont="1" applyFill="1" applyAlignment="1">
      <alignment wrapText="1"/>
    </xf>
    <xf numFmtId="0" fontId="27" fillId="0" borderId="0" xfId="1" applyFont="1" applyFill="1" applyBorder="1" applyAlignment="1">
      <alignment horizontal="left" vertical="center" wrapText="1"/>
    </xf>
    <xf numFmtId="0" fontId="28" fillId="0" borderId="0" xfId="1" applyFont="1" applyFill="1" applyBorder="1" applyAlignment="1">
      <alignment horizontal="center" vertical="center"/>
    </xf>
    <xf numFmtId="0" fontId="27" fillId="0" borderId="0" xfId="1" applyFont="1" applyFill="1" applyBorder="1" applyAlignment="1">
      <alignment vertical="center" wrapText="1"/>
    </xf>
    <xf numFmtId="0" fontId="29" fillId="0" borderId="0" xfId="1" applyFont="1" applyFill="1" applyBorder="1" applyAlignment="1">
      <alignment horizontal="center" vertical="center"/>
    </xf>
    <xf numFmtId="0" fontId="27" fillId="0" borderId="0" xfId="1" applyFont="1" applyFill="1" applyBorder="1" applyAlignment="1">
      <alignment horizontal="left" vertical="top" wrapText="1"/>
    </xf>
    <xf numFmtId="0" fontId="9" fillId="0" borderId="1" xfId="1" applyFont="1" applyFill="1" applyBorder="1" applyAlignment="1">
      <alignment vertical="center" wrapText="1"/>
    </xf>
    <xf numFmtId="49" fontId="9" fillId="0" borderId="1" xfId="1" applyNumberFormat="1" applyFont="1" applyFill="1" applyBorder="1" applyAlignment="1" applyProtection="1">
      <alignment vertical="center" wrapText="1" shrinkToFit="1"/>
    </xf>
    <xf numFmtId="0" fontId="7" fillId="0" borderId="1" xfId="1" applyFont="1" applyFill="1" applyBorder="1" applyAlignment="1" applyProtection="1">
      <alignment vertical="center" wrapText="1" shrinkToFit="1"/>
    </xf>
    <xf numFmtId="0" fontId="7" fillId="0" borderId="1" xfId="2" applyFont="1" applyFill="1" applyBorder="1" applyAlignment="1" applyProtection="1">
      <alignment vertical="center" wrapText="1" shrinkToFit="1"/>
    </xf>
    <xf numFmtId="0" fontId="15" fillId="0" borderId="1" xfId="1" applyFont="1" applyFill="1" applyBorder="1" applyAlignment="1">
      <alignment horizontal="center" vertical="center" wrapText="1"/>
    </xf>
    <xf numFmtId="49" fontId="9" fillId="0" borderId="1" xfId="1" applyNumberFormat="1" applyFont="1" applyFill="1" applyBorder="1" applyAlignment="1" applyProtection="1">
      <alignment horizontal="left" vertical="center" wrapText="1" shrinkToFit="1"/>
    </xf>
    <xf numFmtId="0" fontId="7" fillId="0" borderId="1" xfId="2" applyFont="1" applyFill="1" applyBorder="1" applyAlignment="1" applyProtection="1">
      <alignment horizontal="left" vertical="center" wrapText="1" shrinkToFit="1"/>
    </xf>
    <xf numFmtId="0" fontId="7" fillId="0" borderId="1" xfId="1" applyFont="1" applyFill="1" applyBorder="1" applyAlignment="1" applyProtection="1">
      <alignment horizontal="left" vertical="center" wrapText="1" shrinkToFit="1"/>
    </xf>
    <xf numFmtId="0" fontId="9" fillId="0" borderId="1" xfId="1" applyFont="1" applyFill="1" applyBorder="1" applyAlignment="1">
      <alignment vertical="center" wrapText="1" shrinkToFit="1"/>
    </xf>
    <xf numFmtId="49" fontId="9" fillId="0" borderId="1" xfId="1" applyNumberFormat="1" applyFont="1" applyFill="1" applyBorder="1" applyAlignment="1">
      <alignment horizontal="center" vertical="center" wrapText="1"/>
    </xf>
    <xf numFmtId="0" fontId="7"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4" fontId="7" fillId="0" borderId="1" xfId="1" applyNumberFormat="1" applyFont="1" applyFill="1" applyBorder="1" applyAlignment="1">
      <alignment horizontal="center" vertical="center" wrapText="1"/>
    </xf>
    <xf numFmtId="4" fontId="9" fillId="0" borderId="1" xfId="1" applyNumberFormat="1" applyFont="1" applyFill="1" applyBorder="1" applyAlignment="1">
      <alignment horizontal="center" vertical="center" wrapText="1"/>
    </xf>
    <xf numFmtId="0" fontId="12" fillId="0" borderId="1" xfId="1" applyFont="1" applyFill="1" applyBorder="1" applyAlignment="1">
      <alignment vertical="center" wrapText="1"/>
    </xf>
    <xf numFmtId="49" fontId="9" fillId="0" borderId="1" xfId="1" applyNumberFormat="1" applyFont="1" applyFill="1" applyBorder="1" applyAlignment="1">
      <alignment horizontal="center" vertical="center"/>
    </xf>
    <xf numFmtId="49" fontId="9" fillId="0" borderId="1" xfId="2" applyNumberFormat="1" applyFont="1" applyFill="1" applyBorder="1" applyAlignment="1">
      <alignment horizontal="center" vertical="center"/>
    </xf>
    <xf numFmtId="0" fontId="9" fillId="0" borderId="1" xfId="3" applyFont="1" applyFill="1" applyBorder="1" applyAlignment="1">
      <alignment horizontal="left" vertical="center" wrapText="1"/>
    </xf>
    <xf numFmtId="0" fontId="9" fillId="0" borderId="1" xfId="1" applyFont="1" applyFill="1" applyBorder="1" applyAlignment="1" applyProtection="1">
      <alignment horizontal="center" vertical="center"/>
    </xf>
    <xf numFmtId="49" fontId="7" fillId="0" borderId="1" xfId="2" applyNumberFormat="1" applyFont="1" applyFill="1" applyBorder="1" applyAlignment="1">
      <alignment horizontal="center" vertical="center" wrapText="1"/>
    </xf>
    <xf numFmtId="0" fontId="7" fillId="0" borderId="1" xfId="3" applyFont="1" applyFill="1" applyBorder="1" applyAlignment="1">
      <alignment horizontal="left" vertical="center" wrapText="1"/>
    </xf>
    <xf numFmtId="0" fontId="7" fillId="0" borderId="1" xfId="1" quotePrefix="1" applyFont="1" applyFill="1" applyBorder="1" applyAlignment="1">
      <alignment horizontal="center" vertical="center" wrapText="1"/>
    </xf>
    <xf numFmtId="49" fontId="9" fillId="0" borderId="1" xfId="2" applyNumberFormat="1" applyFont="1" applyFill="1" applyBorder="1" applyAlignment="1">
      <alignment horizontal="center" vertical="center" wrapText="1"/>
    </xf>
    <xf numFmtId="0" fontId="9" fillId="0" borderId="1" xfId="3" applyFont="1" applyFill="1" applyBorder="1" applyAlignment="1">
      <alignment vertical="center" wrapText="1"/>
    </xf>
    <xf numFmtId="0" fontId="12" fillId="0" borderId="1" xfId="2" applyFont="1" applyFill="1" applyBorder="1" applyAlignment="1" applyProtection="1">
      <alignment vertical="center" wrapText="1"/>
    </xf>
    <xf numFmtId="0" fontId="12" fillId="0" borderId="1" xfId="2" applyFont="1" applyFill="1" applyBorder="1" applyAlignment="1" applyProtection="1">
      <alignment horizontal="left" vertical="center" wrapText="1"/>
    </xf>
    <xf numFmtId="49" fontId="7" fillId="0" borderId="1" xfId="2" applyNumberFormat="1" applyFont="1" applyFill="1" applyBorder="1" applyAlignment="1">
      <alignment horizontal="center" vertical="center"/>
    </xf>
    <xf numFmtId="0" fontId="16" fillId="0" borderId="1" xfId="1" applyNumberFormat="1" applyFont="1" applyFill="1" applyBorder="1" applyAlignment="1">
      <alignment vertical="center" wrapText="1"/>
    </xf>
    <xf numFmtId="49" fontId="7" fillId="0" borderId="1" xfId="1" applyNumberFormat="1" applyFont="1" applyFill="1" applyBorder="1" applyAlignment="1">
      <alignment horizontal="center" vertical="center"/>
    </xf>
    <xf numFmtId="0" fontId="9" fillId="0" borderId="1" xfId="1" quotePrefix="1" applyFont="1" applyFill="1" applyBorder="1" applyAlignment="1">
      <alignment horizontal="center" vertical="center" wrapText="1"/>
    </xf>
    <xf numFmtId="4" fontId="9" fillId="0" borderId="1" xfId="1" applyNumberFormat="1" applyFont="1" applyFill="1" applyBorder="1" applyAlignment="1">
      <alignment horizontal="left" vertical="center" wrapText="1"/>
    </xf>
    <xf numFmtId="164" fontId="9" fillId="0" borderId="1" xfId="5" applyFont="1" applyFill="1" applyBorder="1" applyAlignment="1">
      <alignment horizontal="left" vertical="center" wrapText="1"/>
    </xf>
    <xf numFmtId="164" fontId="9" fillId="0" borderId="1" xfId="1" applyNumberFormat="1" applyFont="1" applyFill="1" applyBorder="1" applyAlignment="1">
      <alignment horizontal="left" vertical="center" wrapText="1"/>
    </xf>
    <xf numFmtId="49" fontId="7" fillId="0" borderId="1" xfId="3" applyNumberFormat="1" applyFont="1" applyFill="1" applyBorder="1" applyAlignment="1">
      <alignment horizontal="center" vertical="center" wrapText="1"/>
    </xf>
    <xf numFmtId="0" fontId="9" fillId="0" borderId="1" xfId="8" applyFont="1" applyFill="1" applyBorder="1" applyAlignment="1">
      <alignment horizontal="left" vertical="center" wrapText="1"/>
    </xf>
    <xf numFmtId="49" fontId="7" fillId="0" borderId="1" xfId="1" applyNumberFormat="1" applyFont="1" applyFill="1" applyBorder="1" applyAlignment="1">
      <alignment horizontal="center" vertical="center" wrapText="1"/>
    </xf>
    <xf numFmtId="4" fontId="9" fillId="0" borderId="1" xfId="3" applyNumberFormat="1" applyFont="1" applyFill="1" applyBorder="1" applyAlignment="1">
      <alignment horizontal="right" vertical="center" wrapText="1"/>
    </xf>
    <xf numFmtId="10" fontId="7" fillId="0" borderId="1" xfId="1" applyNumberFormat="1" applyFont="1" applyFill="1" applyBorder="1" applyAlignment="1">
      <alignment horizontal="center" vertical="center" wrapText="1"/>
    </xf>
    <xf numFmtId="0" fontId="18" fillId="0" borderId="1" xfId="1" applyFont="1" applyFill="1" applyBorder="1" applyAlignment="1">
      <alignment horizontal="left" vertical="center" wrapText="1"/>
    </xf>
    <xf numFmtId="49" fontId="9" fillId="0" borderId="1" xfId="1" applyNumberFormat="1" applyFont="1" applyFill="1" applyBorder="1" applyAlignment="1" applyProtection="1">
      <alignment horizontal="center" vertical="center"/>
      <protection locked="0"/>
    </xf>
    <xf numFmtId="0" fontId="24" fillId="0" borderId="1" xfId="1" applyFont="1" applyFill="1" applyBorder="1" applyAlignment="1">
      <alignment horizontal="left" vertical="center" wrapText="1"/>
    </xf>
    <xf numFmtId="0" fontId="9" fillId="0" borderId="1" xfId="4" applyFont="1" applyFill="1" applyBorder="1" applyAlignment="1" applyProtection="1">
      <alignment horizontal="left" vertical="center" wrapText="1"/>
      <protection locked="0"/>
    </xf>
    <xf numFmtId="49" fontId="12" fillId="0" borderId="1" xfId="1" applyNumberFormat="1" applyFont="1" applyFill="1" applyBorder="1" applyAlignment="1" applyProtection="1">
      <alignment vertical="center" wrapText="1"/>
      <protection locked="0"/>
    </xf>
    <xf numFmtId="49" fontId="19" fillId="0" borderId="1" xfId="1" applyNumberFormat="1" applyFont="1" applyFill="1" applyBorder="1" applyAlignment="1" applyProtection="1">
      <alignment horizontal="left" vertical="center" wrapText="1"/>
      <protection locked="0"/>
    </xf>
    <xf numFmtId="49" fontId="7" fillId="0" borderId="1" xfId="1" applyNumberFormat="1" applyFont="1" applyFill="1" applyBorder="1" applyAlignment="1" applyProtection="1">
      <alignment vertical="center"/>
      <protection locked="0"/>
    </xf>
    <xf numFmtId="0" fontId="12" fillId="0" borderId="1" xfId="2" applyFont="1" applyFill="1" applyBorder="1" applyAlignment="1">
      <alignment horizontal="left" vertical="center"/>
    </xf>
    <xf numFmtId="0" fontId="12" fillId="0" borderId="1" xfId="2" applyFont="1" applyFill="1" applyBorder="1" applyAlignment="1">
      <alignment horizontal="left" vertical="center" wrapText="1"/>
    </xf>
    <xf numFmtId="0" fontId="12" fillId="0" borderId="1" xfId="1" applyFont="1" applyFill="1" applyBorder="1" applyAlignment="1">
      <alignment horizontal="left" vertical="center"/>
    </xf>
    <xf numFmtId="0" fontId="12" fillId="0" borderId="1" xfId="1" applyFont="1" applyFill="1" applyBorder="1" applyAlignment="1">
      <alignment horizontal="left" vertical="center" wrapText="1"/>
    </xf>
    <xf numFmtId="0" fontId="9" fillId="0" borderId="1" xfId="4" applyFont="1" applyFill="1" applyBorder="1" applyAlignment="1">
      <alignment horizontal="left" vertical="center" wrapText="1"/>
    </xf>
    <xf numFmtId="0" fontId="9" fillId="0" borderId="1" xfId="1" applyNumberFormat="1" applyFont="1" applyFill="1" applyBorder="1" applyAlignment="1">
      <alignment horizontal="left" vertical="center" wrapText="1"/>
    </xf>
    <xf numFmtId="4" fontId="9" fillId="0" borderId="1" xfId="1" applyNumberFormat="1" applyFont="1" applyFill="1" applyBorder="1" applyAlignment="1" applyProtection="1">
      <alignment horizontal="center" vertical="center" wrapText="1"/>
      <protection locked="0"/>
    </xf>
    <xf numFmtId="0" fontId="7" fillId="0" borderId="1" xfId="4" applyFont="1" applyFill="1" applyBorder="1" applyAlignment="1">
      <alignment horizontal="left" vertical="center" wrapText="1"/>
    </xf>
    <xf numFmtId="4" fontId="7" fillId="0" borderId="1" xfId="1" applyNumberFormat="1" applyFont="1" applyFill="1" applyBorder="1" applyAlignment="1" applyProtection="1">
      <alignment horizontal="center" vertical="center" wrapText="1"/>
      <protection locked="0"/>
    </xf>
    <xf numFmtId="4" fontId="7" fillId="0" borderId="1" xfId="3" applyNumberFormat="1" applyFont="1" applyFill="1" applyBorder="1" applyAlignment="1">
      <alignment horizontal="center" vertical="center" wrapText="1"/>
    </xf>
    <xf numFmtId="49" fontId="7" fillId="0" borderId="1" xfId="1" applyNumberFormat="1" applyFont="1" applyFill="1" applyBorder="1" applyAlignment="1" applyProtection="1">
      <alignment vertical="center" wrapText="1"/>
      <protection locked="0"/>
    </xf>
    <xf numFmtId="0" fontId="7" fillId="0" borderId="1" xfId="1" applyFont="1" applyFill="1" applyBorder="1" applyAlignment="1">
      <alignment horizontal="center" vertical="center"/>
    </xf>
    <xf numFmtId="164" fontId="7" fillId="0" borderId="1" xfId="5" applyFont="1" applyFill="1" applyBorder="1" applyAlignment="1">
      <alignment horizontal="center" vertical="center" wrapText="1"/>
    </xf>
    <xf numFmtId="0" fontId="7" fillId="0" borderId="1" xfId="2" applyFont="1" applyFill="1" applyBorder="1" applyAlignment="1">
      <alignment horizontal="left" vertical="center"/>
    </xf>
    <xf numFmtId="4" fontId="7" fillId="0" borderId="1" xfId="3" applyNumberFormat="1" applyFont="1" applyFill="1" applyBorder="1" applyAlignment="1" applyProtection="1">
      <alignment horizontal="center" vertical="center" wrapText="1"/>
    </xf>
    <xf numFmtId="0" fontId="7" fillId="0" borderId="1" xfId="2" applyFont="1" applyFill="1" applyBorder="1" applyAlignment="1" applyProtection="1">
      <alignment horizontal="center" vertical="center" wrapText="1"/>
    </xf>
    <xf numFmtId="0" fontId="9" fillId="0" borderId="1" xfId="2" applyFont="1" applyFill="1" applyBorder="1" applyAlignment="1">
      <alignment horizontal="left" vertical="center" wrapText="1"/>
    </xf>
    <xf numFmtId="0" fontId="7" fillId="0" borderId="1" xfId="2" applyFont="1" applyFill="1" applyBorder="1" applyAlignment="1">
      <alignment horizontal="left" vertical="center" wrapText="1"/>
    </xf>
    <xf numFmtId="0" fontId="7" fillId="0" borderId="16" xfId="1" applyFont="1" applyFill="1" applyBorder="1" applyAlignment="1">
      <alignment horizontal="center" vertical="center" wrapText="1"/>
    </xf>
    <xf numFmtId="4" fontId="7" fillId="0" borderId="16" xfId="3" applyNumberFormat="1" applyFont="1" applyFill="1" applyBorder="1" applyAlignment="1">
      <alignment horizontal="center" vertical="center" wrapText="1"/>
    </xf>
    <xf numFmtId="0" fontId="7" fillId="0" borderId="16" xfId="2" applyFont="1" applyFill="1" applyBorder="1" applyAlignment="1">
      <alignment horizontal="center" vertical="center" wrapText="1"/>
    </xf>
    <xf numFmtId="0" fontId="9" fillId="0" borderId="16" xfId="1" applyFont="1" applyFill="1" applyBorder="1" applyAlignment="1">
      <alignment horizontal="center" vertical="center" wrapText="1"/>
    </xf>
    <xf numFmtId="4" fontId="7" fillId="0" borderId="15" xfId="0" applyNumberFormat="1" applyFont="1" applyFill="1" applyBorder="1" applyAlignment="1" applyProtection="1">
      <alignment horizontal="center" vertical="center" wrapText="1" shrinkToFit="1"/>
    </xf>
    <xf numFmtId="4" fontId="7" fillId="0" borderId="2" xfId="0" applyNumberFormat="1" applyFont="1" applyFill="1" applyBorder="1" applyAlignment="1" applyProtection="1">
      <alignment horizontal="center" vertical="center" wrapText="1" shrinkToFit="1"/>
    </xf>
    <xf numFmtId="4" fontId="7" fillId="0" borderId="17" xfId="0" applyNumberFormat="1" applyFont="1" applyFill="1" applyBorder="1" applyAlignment="1" applyProtection="1">
      <alignment horizontal="center" vertical="center" wrapText="1" shrinkToFit="1"/>
    </xf>
    <xf numFmtId="0" fontId="9" fillId="0" borderId="1" xfId="0" applyFont="1" applyFill="1" applyBorder="1" applyAlignment="1" applyProtection="1">
      <alignment wrapText="1" shrinkToFit="1"/>
    </xf>
    <xf numFmtId="49" fontId="9" fillId="0" borderId="1" xfId="1" applyNumberFormat="1" applyFont="1" applyFill="1" applyBorder="1" applyAlignment="1">
      <alignment horizontal="center" vertical="center" wrapText="1"/>
    </xf>
    <xf numFmtId="0" fontId="7" fillId="0" borderId="1" xfId="1" applyFont="1" applyFill="1" applyBorder="1" applyAlignment="1" applyProtection="1">
      <alignment horizontal="left" vertical="center" wrapText="1" shrinkToFit="1"/>
    </xf>
    <xf numFmtId="0" fontId="7" fillId="0" borderId="1" xfId="2" applyFont="1" applyFill="1" applyBorder="1" applyAlignment="1" applyProtection="1">
      <alignment horizontal="left" vertical="center" wrapText="1" shrinkToFit="1"/>
    </xf>
    <xf numFmtId="0" fontId="7" fillId="0" borderId="1" xfId="2" applyFont="1" applyFill="1" applyBorder="1" applyAlignment="1" applyProtection="1">
      <alignment horizontal="center" vertical="center" wrapText="1" shrinkToFit="1"/>
    </xf>
    <xf numFmtId="0" fontId="7" fillId="0" borderId="1" xfId="2" applyFont="1" applyFill="1" applyBorder="1" applyAlignment="1" applyProtection="1">
      <alignment horizontal="left" vertical="center" shrinkToFit="1"/>
    </xf>
    <xf numFmtId="0" fontId="10" fillId="0" borderId="0" xfId="0" applyFont="1" applyBorder="1" applyAlignment="1">
      <alignment horizontal="center" vertical="center" wrapText="1"/>
    </xf>
    <xf numFmtId="0" fontId="4" fillId="0" borderId="0" xfId="0" applyFont="1" applyAlignment="1">
      <alignment horizontal="center" vertical="center" wrapText="1"/>
    </xf>
    <xf numFmtId="10" fontId="5" fillId="0" borderId="2" xfId="1" applyNumberFormat="1" applyFont="1" applyFill="1" applyBorder="1" applyAlignment="1" applyProtection="1">
      <alignment horizontal="center" vertical="center" wrapText="1"/>
    </xf>
    <xf numFmtId="0" fontId="5" fillId="0" borderId="13" xfId="0" applyFont="1" applyFill="1" applyBorder="1" applyAlignment="1" applyProtection="1">
      <alignment horizontal="center" vertical="center" wrapText="1"/>
    </xf>
    <xf numFmtId="0" fontId="5" fillId="0"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xf numFmtId="49" fontId="9" fillId="0" borderId="1" xfId="1" applyNumberFormat="1" applyFont="1" applyFill="1" applyBorder="1" applyAlignment="1" applyProtection="1">
      <alignment horizontal="left" vertical="center" wrapText="1" shrinkToFit="1"/>
    </xf>
  </cellXfs>
  <cellStyles count="9">
    <cellStyle name="Обычный" xfId="0" builtinId="0"/>
    <cellStyle name="Обычный 2" xfId="1"/>
    <cellStyle name="Обычный 2 2" xfId="3"/>
    <cellStyle name="Обычный 2 2 2" xfId="2"/>
    <cellStyle name="Обычный 2 2 3" xfId="8"/>
    <cellStyle name="Обычный 2 3" xfId="6"/>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513"/>
  <sheetViews>
    <sheetView tabSelected="1" view="pageBreakPreview" topLeftCell="A52" zoomScale="59" zoomScaleNormal="55" zoomScaleSheetLayoutView="59" workbookViewId="0">
      <selection activeCell="E69" sqref="E69"/>
    </sheetView>
  </sheetViews>
  <sheetFormatPr defaultColWidth="9.140625" defaultRowHeight="15" x14ac:dyDescent="0.25"/>
  <cols>
    <col min="1" max="1" width="12.7109375" style="26" customWidth="1"/>
    <col min="2" max="2" width="95.85546875" style="10" customWidth="1"/>
    <col min="3" max="3" width="131" style="10" customWidth="1"/>
    <col min="4" max="4" width="14.28515625" style="28" customWidth="1"/>
    <col min="5" max="5" width="92" style="28" customWidth="1"/>
    <col min="6" max="6" width="21.7109375" style="10" customWidth="1"/>
    <col min="7" max="9" width="20.7109375" style="10" customWidth="1"/>
    <col min="10" max="10" width="9.140625" style="10"/>
    <col min="11" max="11" width="23.85546875" style="11" customWidth="1"/>
    <col min="12" max="12" width="10.7109375" style="12" customWidth="1"/>
    <col min="13" max="13" width="22.5703125" style="11" customWidth="1"/>
    <col min="14" max="14" width="10.7109375" style="12" customWidth="1"/>
    <col min="15" max="15" width="22.28515625" style="11" customWidth="1"/>
    <col min="16" max="16" width="10.7109375" style="12" customWidth="1"/>
    <col min="17" max="17" width="22.28515625" style="11" customWidth="1"/>
    <col min="18" max="18" width="10.7109375" style="12" customWidth="1"/>
    <col min="19" max="16384" width="9.140625" style="10"/>
  </cols>
  <sheetData>
    <row r="2" spans="1:18" ht="43.5" customHeight="1" x14ac:dyDescent="0.25">
      <c r="A2" s="168" t="s">
        <v>1303</v>
      </c>
      <c r="B2" s="168"/>
      <c r="C2" s="168"/>
      <c r="D2" s="168"/>
      <c r="E2" s="168"/>
      <c r="F2" s="168"/>
      <c r="G2" s="168"/>
      <c r="H2" s="168"/>
      <c r="I2" s="168"/>
    </row>
    <row r="3" spans="1:18" ht="39.75" customHeight="1" thickBot="1" x14ac:dyDescent="0.3">
      <c r="G3" s="32" t="s">
        <v>815</v>
      </c>
      <c r="H3" s="6">
        <v>1</v>
      </c>
    </row>
    <row r="4" spans="1:18" s="1" customFormat="1" ht="106.5" hidden="1" customHeight="1" x14ac:dyDescent="0.3">
      <c r="A4" s="27"/>
      <c r="B4" s="4"/>
      <c r="C4" s="167" t="s">
        <v>1301</v>
      </c>
      <c r="D4" s="167"/>
      <c r="E4" s="167"/>
      <c r="F4" s="167"/>
      <c r="G4" s="4"/>
      <c r="H4" s="4"/>
      <c r="I4" s="4"/>
      <c r="K4" s="34"/>
      <c r="L4" s="35"/>
      <c r="M4" s="37" t="s">
        <v>769</v>
      </c>
      <c r="N4" s="7"/>
      <c r="O4" s="2" t="s">
        <v>770</v>
      </c>
      <c r="P4" s="7"/>
      <c r="Q4" s="2" t="s">
        <v>771</v>
      </c>
      <c r="R4" s="8"/>
    </row>
    <row r="5" spans="1:18" s="1" customFormat="1" ht="106.5" hidden="1" customHeight="1" x14ac:dyDescent="0.3">
      <c r="A5" s="27"/>
      <c r="B5" s="4"/>
      <c r="C5" s="172" t="s">
        <v>1302</v>
      </c>
      <c r="D5" s="172"/>
      <c r="E5" s="172"/>
      <c r="F5" s="172"/>
      <c r="G5" s="4"/>
      <c r="H5" s="4"/>
      <c r="I5" s="4"/>
      <c r="K5" s="33"/>
      <c r="L5" s="36"/>
      <c r="M5" s="38"/>
      <c r="N5" s="39"/>
      <c r="O5" s="40"/>
      <c r="P5" s="39"/>
      <c r="Q5" s="40"/>
      <c r="R5" s="41"/>
    </row>
    <row r="6" spans="1:18" s="1" customFormat="1" ht="27" hidden="1" customHeight="1" thickBot="1" x14ac:dyDescent="0.35">
      <c r="A6" s="170" t="s">
        <v>765</v>
      </c>
      <c r="B6" s="171"/>
      <c r="C6" s="171"/>
      <c r="D6" s="171"/>
      <c r="E6" s="171"/>
      <c r="F6" s="169">
        <f>1-H3</f>
        <v>0</v>
      </c>
      <c r="G6" s="169"/>
      <c r="H6" s="169"/>
      <c r="I6" s="169"/>
      <c r="J6" s="42"/>
      <c r="K6" s="43"/>
      <c r="L6" s="44"/>
      <c r="M6" s="45">
        <v>1</v>
      </c>
      <c r="N6" s="46"/>
      <c r="O6" s="47">
        <v>0.1</v>
      </c>
      <c r="P6" s="48"/>
      <c r="Q6" s="47">
        <f>M6</f>
        <v>1</v>
      </c>
      <c r="R6" s="49"/>
    </row>
    <row r="7" spans="1:18" s="1" customFormat="1" ht="141.75" x14ac:dyDescent="0.3">
      <c r="A7" s="50" t="s">
        <v>0</v>
      </c>
      <c r="B7" s="51" t="s">
        <v>1</v>
      </c>
      <c r="C7" s="51" t="s">
        <v>2</v>
      </c>
      <c r="D7" s="51" t="s">
        <v>3</v>
      </c>
      <c r="E7" s="52" t="s">
        <v>773</v>
      </c>
      <c r="F7" s="53" t="s">
        <v>4</v>
      </c>
      <c r="G7" s="54" t="s">
        <v>919</v>
      </c>
      <c r="H7" s="54" t="s">
        <v>6</v>
      </c>
      <c r="I7" s="55" t="s">
        <v>7</v>
      </c>
      <c r="J7" s="42"/>
      <c r="K7" s="56" t="s">
        <v>4</v>
      </c>
      <c r="L7" s="57" t="s">
        <v>766</v>
      </c>
      <c r="M7" s="58" t="s">
        <v>5</v>
      </c>
      <c r="N7" s="57" t="s">
        <v>767</v>
      </c>
      <c r="O7" s="58" t="s">
        <v>6</v>
      </c>
      <c r="P7" s="57" t="s">
        <v>772</v>
      </c>
      <c r="Q7" s="58" t="s">
        <v>7</v>
      </c>
      <c r="R7" s="59" t="s">
        <v>768</v>
      </c>
    </row>
    <row r="8" spans="1:18" s="1" customFormat="1" ht="20.25" x14ac:dyDescent="0.3">
      <c r="A8" s="60">
        <v>1</v>
      </c>
      <c r="B8" s="61">
        <v>2</v>
      </c>
      <c r="C8" s="61">
        <v>3</v>
      </c>
      <c r="D8" s="62">
        <v>4</v>
      </c>
      <c r="E8" s="63">
        <v>5</v>
      </c>
      <c r="F8" s="64">
        <v>6</v>
      </c>
      <c r="G8" s="62">
        <v>7</v>
      </c>
      <c r="H8" s="62">
        <v>8</v>
      </c>
      <c r="I8" s="63">
        <v>9</v>
      </c>
      <c r="J8" s="65"/>
      <c r="K8" s="66">
        <v>10</v>
      </c>
      <c r="L8" s="67">
        <v>11</v>
      </c>
      <c r="M8" s="67">
        <v>12</v>
      </c>
      <c r="N8" s="67">
        <v>13</v>
      </c>
      <c r="O8" s="67">
        <v>14</v>
      </c>
      <c r="P8" s="67">
        <v>15</v>
      </c>
      <c r="Q8" s="67">
        <v>16</v>
      </c>
      <c r="R8" s="68">
        <v>17</v>
      </c>
    </row>
    <row r="9" spans="1:18" s="3" customFormat="1" ht="18.75" x14ac:dyDescent="0.25">
      <c r="A9" s="164" t="s">
        <v>10</v>
      </c>
      <c r="B9" s="164"/>
      <c r="C9" s="164"/>
      <c r="D9" s="94"/>
      <c r="E9" s="115"/>
      <c r="F9" s="30"/>
      <c r="G9" s="29"/>
      <c r="H9" s="29"/>
      <c r="I9" s="31"/>
      <c r="J9" s="70"/>
      <c r="K9" s="30"/>
      <c r="L9" s="71"/>
      <c r="M9" s="29"/>
      <c r="N9" s="71"/>
      <c r="O9" s="29"/>
      <c r="P9" s="71"/>
      <c r="Q9" s="29"/>
      <c r="R9" s="72"/>
    </row>
    <row r="10" spans="1:18" s="3" customFormat="1" ht="18.75" x14ac:dyDescent="0.25">
      <c r="A10" s="163" t="s">
        <v>11</v>
      </c>
      <c r="B10" s="163"/>
      <c r="C10" s="163"/>
      <c r="D10" s="93"/>
      <c r="E10" s="116"/>
      <c r="F10" s="30"/>
      <c r="G10" s="29"/>
      <c r="H10" s="29"/>
      <c r="I10" s="31"/>
      <c r="J10" s="70"/>
      <c r="K10" s="30"/>
      <c r="L10" s="71"/>
      <c r="M10" s="29"/>
      <c r="N10" s="71"/>
      <c r="O10" s="29"/>
      <c r="P10" s="71"/>
      <c r="Q10" s="29"/>
      <c r="R10" s="72"/>
    </row>
    <row r="11" spans="1:18" s="3" customFormat="1" ht="393.75" x14ac:dyDescent="0.25">
      <c r="A11" s="107" t="s">
        <v>12</v>
      </c>
      <c r="B11" s="102" t="s">
        <v>920</v>
      </c>
      <c r="C11" s="102" t="s">
        <v>1033</v>
      </c>
      <c r="D11" s="16" t="s">
        <v>1034</v>
      </c>
      <c r="E11" s="103" t="s">
        <v>1199</v>
      </c>
      <c r="F11" s="30">
        <v>7645</v>
      </c>
      <c r="G11" s="29">
        <v>0</v>
      </c>
      <c r="H11" s="29">
        <v>0</v>
      </c>
      <c r="I11" s="31">
        <v>7645</v>
      </c>
      <c r="J11" s="70"/>
      <c r="K11" s="30">
        <f t="shared" ref="K11:K67" si="0">SUM(M11,O11,Q11)</f>
        <v>7645</v>
      </c>
      <c r="L11" s="71">
        <f t="shared" ref="L11:L67" si="1">K11/F11</f>
        <v>1</v>
      </c>
      <c r="M11" s="29">
        <f t="shared" ref="M11:M67" si="2">ROUND(G11-(G11*$M$6*$F$6),2)</f>
        <v>0</v>
      </c>
      <c r="N11" s="71" t="e">
        <f t="shared" ref="N11:N67" si="3">M11/G11</f>
        <v>#DIV/0!</v>
      </c>
      <c r="O11" s="29">
        <f t="shared" ref="O11:O67" si="4">ROUND(H11-(H11*$O$6*$F$6),2)</f>
        <v>0</v>
      </c>
      <c r="P11" s="71" t="e">
        <f t="shared" ref="P11:P67" si="5">O11/H11</f>
        <v>#DIV/0!</v>
      </c>
      <c r="Q11" s="29">
        <f t="shared" ref="Q11:Q67" si="6">ROUND((I11-(I11*$Q$6*$F$6)),2)</f>
        <v>7645</v>
      </c>
      <c r="R11" s="72">
        <f t="shared" ref="R11:R67" si="7">Q11/I11</f>
        <v>1</v>
      </c>
    </row>
    <row r="12" spans="1:18" s="3" customFormat="1" ht="110.25" x14ac:dyDescent="0.25">
      <c r="A12" s="107" t="s">
        <v>14</v>
      </c>
      <c r="B12" s="108" t="s">
        <v>852</v>
      </c>
      <c r="C12" s="108" t="s">
        <v>1203</v>
      </c>
      <c r="D12" s="13" t="s">
        <v>15</v>
      </c>
      <c r="E12" s="103" t="s">
        <v>774</v>
      </c>
      <c r="F12" s="30" t="s">
        <v>16</v>
      </c>
      <c r="G12" s="29"/>
      <c r="H12" s="29"/>
      <c r="I12" s="31"/>
      <c r="J12" s="70"/>
      <c r="K12" s="30" t="s">
        <v>16</v>
      </c>
      <c r="L12" s="71"/>
      <c r="M12" s="29"/>
      <c r="N12" s="71"/>
      <c r="O12" s="29"/>
      <c r="P12" s="71"/>
      <c r="Q12" s="29"/>
      <c r="R12" s="72"/>
    </row>
    <row r="13" spans="1:18" s="3" customFormat="1" ht="126" x14ac:dyDescent="0.25">
      <c r="A13" s="107" t="s">
        <v>17</v>
      </c>
      <c r="B13" s="108" t="s">
        <v>1204</v>
      </c>
      <c r="C13" s="108" t="s">
        <v>1205</v>
      </c>
      <c r="D13" s="13" t="s">
        <v>860</v>
      </c>
      <c r="E13" s="103" t="s">
        <v>775</v>
      </c>
      <c r="F13" s="30" t="s">
        <v>16</v>
      </c>
      <c r="G13" s="29"/>
      <c r="H13" s="29"/>
      <c r="I13" s="31"/>
      <c r="J13" s="70"/>
      <c r="K13" s="30" t="s">
        <v>16</v>
      </c>
      <c r="L13" s="71"/>
      <c r="M13" s="29"/>
      <c r="N13" s="71"/>
      <c r="O13" s="29"/>
      <c r="P13" s="71"/>
      <c r="Q13" s="29"/>
      <c r="R13" s="72"/>
    </row>
    <row r="14" spans="1:18" s="3" customFormat="1" ht="110.25" x14ac:dyDescent="0.25">
      <c r="A14" s="107" t="s">
        <v>18</v>
      </c>
      <c r="B14" s="108" t="s">
        <v>1206</v>
      </c>
      <c r="C14" s="108" t="s">
        <v>1207</v>
      </c>
      <c r="D14" s="13" t="s">
        <v>19</v>
      </c>
      <c r="E14" s="103" t="s">
        <v>775</v>
      </c>
      <c r="F14" s="30" t="s">
        <v>16</v>
      </c>
      <c r="G14" s="29"/>
      <c r="H14" s="29"/>
      <c r="I14" s="31"/>
      <c r="J14" s="70"/>
      <c r="K14" s="30" t="s">
        <v>16</v>
      </c>
      <c r="L14" s="71"/>
      <c r="M14" s="29"/>
      <c r="N14" s="71"/>
      <c r="O14" s="29"/>
      <c r="P14" s="71"/>
      <c r="Q14" s="29"/>
      <c r="R14" s="72"/>
    </row>
    <row r="15" spans="1:18" s="3" customFormat="1" ht="126" x14ac:dyDescent="0.25">
      <c r="A15" s="107" t="s">
        <v>20</v>
      </c>
      <c r="B15" s="108" t="s">
        <v>921</v>
      </c>
      <c r="C15" s="108" t="s">
        <v>1208</v>
      </c>
      <c r="D15" s="13" t="s">
        <v>21</v>
      </c>
      <c r="E15" s="103" t="s">
        <v>863</v>
      </c>
      <c r="F15" s="30" t="s">
        <v>16</v>
      </c>
      <c r="G15" s="29"/>
      <c r="H15" s="29"/>
      <c r="I15" s="31"/>
      <c r="J15" s="70"/>
      <c r="K15" s="30" t="s">
        <v>16</v>
      </c>
      <c r="L15" s="71"/>
      <c r="M15" s="29"/>
      <c r="N15" s="71"/>
      <c r="O15" s="29"/>
      <c r="P15" s="71"/>
      <c r="Q15" s="29"/>
      <c r="R15" s="72"/>
    </row>
    <row r="16" spans="1:18" s="3" customFormat="1" ht="299.25" x14ac:dyDescent="0.25">
      <c r="A16" s="107" t="s">
        <v>22</v>
      </c>
      <c r="B16" s="108" t="s">
        <v>912</v>
      </c>
      <c r="C16" s="114" t="s">
        <v>1209</v>
      </c>
      <c r="D16" s="13" t="s">
        <v>816</v>
      </c>
      <c r="E16" s="103" t="s">
        <v>776</v>
      </c>
      <c r="F16" s="30" t="s">
        <v>16</v>
      </c>
      <c r="G16" s="29"/>
      <c r="H16" s="29"/>
      <c r="I16" s="31"/>
      <c r="J16" s="70"/>
      <c r="K16" s="30" t="s">
        <v>16</v>
      </c>
      <c r="L16" s="71"/>
      <c r="M16" s="29"/>
      <c r="N16" s="71"/>
      <c r="O16" s="29"/>
      <c r="P16" s="71"/>
      <c r="Q16" s="29"/>
      <c r="R16" s="72"/>
    </row>
    <row r="17" spans="1:18" s="3" customFormat="1" ht="78.75" x14ac:dyDescent="0.25">
      <c r="A17" s="107" t="s">
        <v>1035</v>
      </c>
      <c r="B17" s="108" t="s">
        <v>1210</v>
      </c>
      <c r="C17" s="108" t="s">
        <v>1211</v>
      </c>
      <c r="D17" s="13" t="s">
        <v>19</v>
      </c>
      <c r="E17" s="103" t="s">
        <v>864</v>
      </c>
      <c r="F17" s="30">
        <v>1328.6719999999998</v>
      </c>
      <c r="G17" s="29">
        <v>1328.6719999999998</v>
      </c>
      <c r="H17" s="29">
        <v>0</v>
      </c>
      <c r="I17" s="31">
        <v>0</v>
      </c>
      <c r="J17" s="70"/>
      <c r="K17" s="30">
        <f t="shared" si="0"/>
        <v>1328.67</v>
      </c>
      <c r="L17" s="71">
        <f t="shared" si="1"/>
        <v>0.99999849473760283</v>
      </c>
      <c r="M17" s="29">
        <f t="shared" si="2"/>
        <v>1328.67</v>
      </c>
      <c r="N17" s="71">
        <f t="shared" si="3"/>
        <v>0.99999849473760283</v>
      </c>
      <c r="O17" s="29">
        <f t="shared" si="4"/>
        <v>0</v>
      </c>
      <c r="P17" s="71" t="e">
        <f t="shared" si="5"/>
        <v>#DIV/0!</v>
      </c>
      <c r="Q17" s="29">
        <f t="shared" si="6"/>
        <v>0</v>
      </c>
      <c r="R17" s="72" t="e">
        <f t="shared" si="7"/>
        <v>#DIV/0!</v>
      </c>
    </row>
    <row r="18" spans="1:18" s="3" customFormat="1" ht="78.75" x14ac:dyDescent="0.25">
      <c r="A18" s="107" t="s">
        <v>23</v>
      </c>
      <c r="B18" s="108" t="s">
        <v>1212</v>
      </c>
      <c r="C18" s="108" t="s">
        <v>1213</v>
      </c>
      <c r="D18" s="13" t="s">
        <v>19</v>
      </c>
      <c r="E18" s="103" t="s">
        <v>864</v>
      </c>
      <c r="F18" s="30">
        <v>1466.5919999999999</v>
      </c>
      <c r="G18" s="29">
        <v>1466.5919999999999</v>
      </c>
      <c r="H18" s="29">
        <v>0</v>
      </c>
      <c r="I18" s="31">
        <v>0</v>
      </c>
      <c r="J18" s="70"/>
      <c r="K18" s="30">
        <f t="shared" si="0"/>
        <v>1466.59</v>
      </c>
      <c r="L18" s="71">
        <f t="shared" si="1"/>
        <v>0.99999863629421137</v>
      </c>
      <c r="M18" s="29">
        <f t="shared" si="2"/>
        <v>1466.59</v>
      </c>
      <c r="N18" s="71">
        <f t="shared" si="3"/>
        <v>0.99999863629421137</v>
      </c>
      <c r="O18" s="29">
        <f t="shared" si="4"/>
        <v>0</v>
      </c>
      <c r="P18" s="71" t="e">
        <f t="shared" si="5"/>
        <v>#DIV/0!</v>
      </c>
      <c r="Q18" s="29">
        <f t="shared" si="6"/>
        <v>0</v>
      </c>
      <c r="R18" s="72" t="e">
        <f t="shared" si="7"/>
        <v>#DIV/0!</v>
      </c>
    </row>
    <row r="19" spans="1:18" s="3" customFormat="1" ht="78.75" x14ac:dyDescent="0.25">
      <c r="A19" s="107" t="s">
        <v>24</v>
      </c>
      <c r="B19" s="108" t="s">
        <v>1214</v>
      </c>
      <c r="C19" s="108" t="s">
        <v>1215</v>
      </c>
      <c r="D19" s="13" t="s">
        <v>19</v>
      </c>
      <c r="E19" s="103" t="s">
        <v>864</v>
      </c>
      <c r="F19" s="30">
        <v>1806.9119999999998</v>
      </c>
      <c r="G19" s="29">
        <v>1806.9119999999998</v>
      </c>
      <c r="H19" s="29">
        <v>0</v>
      </c>
      <c r="I19" s="31">
        <v>0</v>
      </c>
      <c r="J19" s="70"/>
      <c r="K19" s="30">
        <f t="shared" si="0"/>
        <v>1806.91</v>
      </c>
      <c r="L19" s="71">
        <f t="shared" si="1"/>
        <v>0.9999988931392344</v>
      </c>
      <c r="M19" s="29">
        <f t="shared" si="2"/>
        <v>1806.91</v>
      </c>
      <c r="N19" s="71">
        <f t="shared" si="3"/>
        <v>0.9999988931392344</v>
      </c>
      <c r="O19" s="29">
        <f t="shared" si="4"/>
        <v>0</v>
      </c>
      <c r="P19" s="71" t="e">
        <f t="shared" si="5"/>
        <v>#DIV/0!</v>
      </c>
      <c r="Q19" s="29">
        <f t="shared" si="6"/>
        <v>0</v>
      </c>
      <c r="R19" s="72" t="e">
        <f t="shared" si="7"/>
        <v>#DIV/0!</v>
      </c>
    </row>
    <row r="20" spans="1:18" s="3" customFormat="1" ht="78.75" x14ac:dyDescent="0.25">
      <c r="A20" s="107" t="s">
        <v>25</v>
      </c>
      <c r="B20" s="108" t="s">
        <v>1216</v>
      </c>
      <c r="C20" s="108" t="s">
        <v>1217</v>
      </c>
      <c r="D20" s="13" t="s">
        <v>19</v>
      </c>
      <c r="E20" s="103" t="s">
        <v>864</v>
      </c>
      <c r="F20" s="30">
        <v>2491.9839999999999</v>
      </c>
      <c r="G20" s="29">
        <v>2491.9839999999999</v>
      </c>
      <c r="H20" s="29">
        <v>0</v>
      </c>
      <c r="I20" s="31">
        <v>0</v>
      </c>
      <c r="J20" s="70"/>
      <c r="K20" s="30">
        <f t="shared" si="0"/>
        <v>2491.98</v>
      </c>
      <c r="L20" s="71">
        <f t="shared" si="1"/>
        <v>0.99999839485325748</v>
      </c>
      <c r="M20" s="29">
        <f t="shared" si="2"/>
        <v>2491.98</v>
      </c>
      <c r="N20" s="71">
        <f t="shared" si="3"/>
        <v>0.99999839485325748</v>
      </c>
      <c r="O20" s="29">
        <f t="shared" si="4"/>
        <v>0</v>
      </c>
      <c r="P20" s="71" t="e">
        <f t="shared" si="5"/>
        <v>#DIV/0!</v>
      </c>
      <c r="Q20" s="29">
        <f t="shared" si="6"/>
        <v>0</v>
      </c>
      <c r="R20" s="72" t="e">
        <f t="shared" si="7"/>
        <v>#DIV/0!</v>
      </c>
    </row>
    <row r="21" spans="1:18" s="3" customFormat="1" ht="78.75" x14ac:dyDescent="0.25">
      <c r="A21" s="107" t="s">
        <v>26</v>
      </c>
      <c r="B21" s="108" t="s">
        <v>1218</v>
      </c>
      <c r="C21" s="108" t="s">
        <v>1219</v>
      </c>
      <c r="D21" s="13" t="s">
        <v>19</v>
      </c>
      <c r="E21" s="103" t="s">
        <v>864</v>
      </c>
      <c r="F21" s="30">
        <v>3152.5919999999996</v>
      </c>
      <c r="G21" s="29">
        <v>3152.5919999999996</v>
      </c>
      <c r="H21" s="29">
        <v>0</v>
      </c>
      <c r="I21" s="31">
        <v>0</v>
      </c>
      <c r="J21" s="70"/>
      <c r="K21" s="30">
        <f t="shared" si="0"/>
        <v>3152.59</v>
      </c>
      <c r="L21" s="71">
        <f t="shared" si="1"/>
        <v>0.99999936560138469</v>
      </c>
      <c r="M21" s="29">
        <f t="shared" si="2"/>
        <v>3152.59</v>
      </c>
      <c r="N21" s="71">
        <f t="shared" si="3"/>
        <v>0.99999936560138469</v>
      </c>
      <c r="O21" s="29">
        <f t="shared" si="4"/>
        <v>0</v>
      </c>
      <c r="P21" s="71" t="e">
        <f t="shared" si="5"/>
        <v>#DIV/0!</v>
      </c>
      <c r="Q21" s="29">
        <f t="shared" si="6"/>
        <v>0</v>
      </c>
      <c r="R21" s="72" t="e">
        <f t="shared" si="7"/>
        <v>#DIV/0!</v>
      </c>
    </row>
    <row r="22" spans="1:18" s="3" customFormat="1" ht="78.75" x14ac:dyDescent="0.25">
      <c r="A22" s="107" t="s">
        <v>27</v>
      </c>
      <c r="B22" s="108" t="s">
        <v>1220</v>
      </c>
      <c r="C22" s="108" t="s">
        <v>1221</v>
      </c>
      <c r="D22" s="13" t="s">
        <v>19</v>
      </c>
      <c r="E22" s="103" t="s">
        <v>864</v>
      </c>
      <c r="F22" s="30">
        <v>4864.9279999999999</v>
      </c>
      <c r="G22" s="29">
        <v>4864.9279999999999</v>
      </c>
      <c r="H22" s="29">
        <v>0</v>
      </c>
      <c r="I22" s="31">
        <v>0</v>
      </c>
      <c r="J22" s="70"/>
      <c r="K22" s="30">
        <f t="shared" si="0"/>
        <v>4864.93</v>
      </c>
      <c r="L22" s="71">
        <f t="shared" si="1"/>
        <v>1.0000004111057759</v>
      </c>
      <c r="M22" s="29">
        <f t="shared" si="2"/>
        <v>4864.93</v>
      </c>
      <c r="N22" s="71">
        <f t="shared" si="3"/>
        <v>1.0000004111057759</v>
      </c>
      <c r="O22" s="29">
        <f t="shared" si="4"/>
        <v>0</v>
      </c>
      <c r="P22" s="71" t="e">
        <f t="shared" si="5"/>
        <v>#DIV/0!</v>
      </c>
      <c r="Q22" s="29">
        <f t="shared" si="6"/>
        <v>0</v>
      </c>
      <c r="R22" s="72" t="e">
        <f t="shared" si="7"/>
        <v>#DIV/0!</v>
      </c>
    </row>
    <row r="23" spans="1:18" s="3" customFormat="1" ht="78.75" x14ac:dyDescent="0.25">
      <c r="A23" s="107" t="s">
        <v>1036</v>
      </c>
      <c r="B23" s="108" t="s">
        <v>1222</v>
      </c>
      <c r="C23" s="108" t="s">
        <v>1223</v>
      </c>
      <c r="D23" s="13" t="s">
        <v>19</v>
      </c>
      <c r="E23" s="103" t="s">
        <v>864</v>
      </c>
      <c r="F23" s="30">
        <v>6475.0239999999994</v>
      </c>
      <c r="G23" s="29">
        <v>6475.0239999999994</v>
      </c>
      <c r="H23" s="29">
        <v>0</v>
      </c>
      <c r="I23" s="31">
        <v>0</v>
      </c>
      <c r="J23" s="70"/>
      <c r="K23" s="30">
        <f t="shared" si="0"/>
        <v>6475.02</v>
      </c>
      <c r="L23" s="71">
        <f t="shared" si="1"/>
        <v>0.99999938224167217</v>
      </c>
      <c r="M23" s="29">
        <f t="shared" si="2"/>
        <v>6475.02</v>
      </c>
      <c r="N23" s="71">
        <f t="shared" si="3"/>
        <v>0.99999938224167217</v>
      </c>
      <c r="O23" s="29">
        <f t="shared" si="4"/>
        <v>0</v>
      </c>
      <c r="P23" s="71" t="e">
        <f t="shared" si="5"/>
        <v>#DIV/0!</v>
      </c>
      <c r="Q23" s="29">
        <f t="shared" si="6"/>
        <v>0</v>
      </c>
      <c r="R23" s="72" t="e">
        <f t="shared" si="7"/>
        <v>#DIV/0!</v>
      </c>
    </row>
    <row r="24" spans="1:18" s="3" customFormat="1" ht="63" x14ac:dyDescent="0.25">
      <c r="A24" s="13" t="s">
        <v>853</v>
      </c>
      <c r="B24" s="108" t="s">
        <v>1224</v>
      </c>
      <c r="C24" s="108" t="s">
        <v>1225</v>
      </c>
      <c r="D24" s="14" t="s">
        <v>1037</v>
      </c>
      <c r="E24" s="103" t="s">
        <v>1200</v>
      </c>
      <c r="F24" s="30">
        <v>88.578133333333312</v>
      </c>
      <c r="G24" s="29">
        <v>88.578133333333312</v>
      </c>
      <c r="H24" s="29">
        <v>0</v>
      </c>
      <c r="I24" s="31">
        <v>0</v>
      </c>
      <c r="J24" s="70"/>
      <c r="K24" s="30">
        <f t="shared" si="0"/>
        <v>88.58</v>
      </c>
      <c r="L24" s="71">
        <f t="shared" si="1"/>
        <v>1.0000210736735631</v>
      </c>
      <c r="M24" s="29">
        <f t="shared" si="2"/>
        <v>88.58</v>
      </c>
      <c r="N24" s="71">
        <f t="shared" si="3"/>
        <v>1.0000210736735631</v>
      </c>
      <c r="O24" s="29">
        <f t="shared" si="4"/>
        <v>0</v>
      </c>
      <c r="P24" s="71" t="e">
        <f t="shared" si="5"/>
        <v>#DIV/0!</v>
      </c>
      <c r="Q24" s="29">
        <f t="shared" si="6"/>
        <v>0</v>
      </c>
      <c r="R24" s="72" t="e">
        <f t="shared" si="7"/>
        <v>#DIV/0!</v>
      </c>
    </row>
    <row r="25" spans="1:18" s="3" customFormat="1" ht="63" x14ac:dyDescent="0.25">
      <c r="A25" s="117" t="s">
        <v>854</v>
      </c>
      <c r="B25" s="111" t="s">
        <v>1038</v>
      </c>
      <c r="C25" s="111" t="s">
        <v>1039</v>
      </c>
      <c r="D25" s="13"/>
      <c r="E25" s="103" t="s">
        <v>1040</v>
      </c>
      <c r="F25" s="30"/>
      <c r="G25" s="29"/>
      <c r="H25" s="29"/>
      <c r="I25" s="31"/>
      <c r="J25" s="70"/>
      <c r="K25" s="30"/>
      <c r="L25" s="71"/>
      <c r="M25" s="29"/>
      <c r="N25" s="71"/>
      <c r="O25" s="29"/>
      <c r="P25" s="71"/>
      <c r="Q25" s="29"/>
      <c r="R25" s="72"/>
    </row>
    <row r="26" spans="1:18" s="3" customFormat="1" ht="63" x14ac:dyDescent="0.25">
      <c r="A26" s="117" t="s">
        <v>855</v>
      </c>
      <c r="B26" s="111" t="s">
        <v>1041</v>
      </c>
      <c r="C26" s="111" t="s">
        <v>1226</v>
      </c>
      <c r="D26" s="13"/>
      <c r="E26" s="103" t="s">
        <v>1040</v>
      </c>
      <c r="F26" s="30"/>
      <c r="G26" s="29"/>
      <c r="H26" s="29"/>
      <c r="I26" s="31"/>
      <c r="J26" s="70"/>
      <c r="K26" s="30"/>
      <c r="L26" s="71"/>
      <c r="M26" s="29"/>
      <c r="N26" s="71"/>
      <c r="O26" s="29"/>
      <c r="P26" s="71"/>
      <c r="Q26" s="29"/>
      <c r="R26" s="72"/>
    </row>
    <row r="27" spans="1:18" s="3" customFormat="1" ht="63" x14ac:dyDescent="0.25">
      <c r="A27" s="117" t="s">
        <v>856</v>
      </c>
      <c r="B27" s="111" t="s">
        <v>1042</v>
      </c>
      <c r="C27" s="111" t="s">
        <v>1227</v>
      </c>
      <c r="D27" s="13"/>
      <c r="E27" s="103" t="s">
        <v>1040</v>
      </c>
      <c r="F27" s="30"/>
      <c r="G27" s="29"/>
      <c r="H27" s="29"/>
      <c r="I27" s="31"/>
      <c r="J27" s="70"/>
      <c r="K27" s="30"/>
      <c r="L27" s="71"/>
      <c r="M27" s="29"/>
      <c r="N27" s="71"/>
      <c r="O27" s="29"/>
      <c r="P27" s="71"/>
      <c r="Q27" s="29"/>
      <c r="R27" s="72"/>
    </row>
    <row r="28" spans="1:18" s="3" customFormat="1" ht="31.5" x14ac:dyDescent="0.25">
      <c r="A28" s="107" t="s">
        <v>28</v>
      </c>
      <c r="B28" s="101" t="s">
        <v>29</v>
      </c>
      <c r="C28" s="101" t="s">
        <v>30</v>
      </c>
      <c r="D28" s="16"/>
      <c r="E28" s="103" t="s">
        <v>777</v>
      </c>
      <c r="F28" s="30">
        <v>62062.441856096004</v>
      </c>
      <c r="G28" s="29">
        <v>0</v>
      </c>
      <c r="H28" s="29">
        <v>0</v>
      </c>
      <c r="I28" s="31">
        <v>62062.441856096004</v>
      </c>
      <c r="J28" s="70"/>
      <c r="K28" s="30">
        <f t="shared" si="0"/>
        <v>62062.44</v>
      </c>
      <c r="L28" s="71">
        <f t="shared" si="1"/>
        <v>0.99999997009308772</v>
      </c>
      <c r="M28" s="29">
        <f t="shared" si="2"/>
        <v>0</v>
      </c>
      <c r="N28" s="71" t="e">
        <f t="shared" si="3"/>
        <v>#DIV/0!</v>
      </c>
      <c r="O28" s="29">
        <f t="shared" si="4"/>
        <v>0</v>
      </c>
      <c r="P28" s="71" t="e">
        <f t="shared" si="5"/>
        <v>#DIV/0!</v>
      </c>
      <c r="Q28" s="29">
        <f t="shared" si="6"/>
        <v>62062.44</v>
      </c>
      <c r="R28" s="72">
        <f t="shared" si="7"/>
        <v>0.99999997009308772</v>
      </c>
    </row>
    <row r="29" spans="1:18" s="3" customFormat="1" ht="102.75" x14ac:dyDescent="0.25">
      <c r="A29" s="107" t="s">
        <v>31</v>
      </c>
      <c r="B29" s="102" t="s">
        <v>32</v>
      </c>
      <c r="C29" s="118" t="s">
        <v>1228</v>
      </c>
      <c r="D29" s="15" t="s">
        <v>13</v>
      </c>
      <c r="E29" s="103"/>
      <c r="F29" s="30" t="s">
        <v>16</v>
      </c>
      <c r="G29" s="29"/>
      <c r="H29" s="29"/>
      <c r="I29" s="31"/>
      <c r="J29" s="70"/>
      <c r="K29" s="30" t="s">
        <v>16</v>
      </c>
      <c r="L29" s="71"/>
      <c r="M29" s="29"/>
      <c r="N29" s="71"/>
      <c r="O29" s="29"/>
      <c r="P29" s="71"/>
      <c r="Q29" s="29"/>
      <c r="R29" s="72"/>
    </row>
    <row r="30" spans="1:18" s="3" customFormat="1" ht="132" x14ac:dyDescent="0.25">
      <c r="A30" s="107" t="s">
        <v>33</v>
      </c>
      <c r="B30" s="102" t="s">
        <v>34</v>
      </c>
      <c r="C30" s="118" t="s">
        <v>1229</v>
      </c>
      <c r="D30" s="15" t="s">
        <v>13</v>
      </c>
      <c r="E30" s="103"/>
      <c r="F30" s="30" t="s">
        <v>16</v>
      </c>
      <c r="G30" s="29"/>
      <c r="H30" s="29"/>
      <c r="I30" s="31"/>
      <c r="J30" s="70"/>
      <c r="K30" s="30" t="s">
        <v>16</v>
      </c>
      <c r="L30" s="71"/>
      <c r="M30" s="29"/>
      <c r="N30" s="71"/>
      <c r="O30" s="29"/>
      <c r="P30" s="71"/>
      <c r="Q30" s="29"/>
      <c r="R30" s="72"/>
    </row>
    <row r="31" spans="1:18" s="3" customFormat="1" ht="47.25" x14ac:dyDescent="0.25">
      <c r="A31" s="119" t="s">
        <v>1043</v>
      </c>
      <c r="B31" s="102" t="s">
        <v>1230</v>
      </c>
      <c r="C31" s="102" t="s">
        <v>1231</v>
      </c>
      <c r="D31" s="15" t="s">
        <v>1044</v>
      </c>
      <c r="E31" s="16" t="s">
        <v>1232</v>
      </c>
      <c r="F31" s="30">
        <v>1233.5999999999999</v>
      </c>
      <c r="G31" s="29">
        <v>1233.5999999999999</v>
      </c>
      <c r="H31" s="29">
        <v>0</v>
      </c>
      <c r="I31" s="31">
        <v>0</v>
      </c>
      <c r="J31" s="70"/>
      <c r="K31" s="30">
        <f t="shared" si="0"/>
        <v>1233.5999999999999</v>
      </c>
      <c r="L31" s="71">
        <f t="shared" si="1"/>
        <v>1</v>
      </c>
      <c r="M31" s="29">
        <f t="shared" si="2"/>
        <v>1233.5999999999999</v>
      </c>
      <c r="N31" s="71">
        <f t="shared" si="3"/>
        <v>1</v>
      </c>
      <c r="O31" s="29">
        <f t="shared" si="4"/>
        <v>0</v>
      </c>
      <c r="P31" s="71" t="e">
        <f t="shared" si="5"/>
        <v>#DIV/0!</v>
      </c>
      <c r="Q31" s="29">
        <f t="shared" si="6"/>
        <v>0</v>
      </c>
      <c r="R31" s="72" t="e">
        <f t="shared" si="7"/>
        <v>#DIV/0!</v>
      </c>
    </row>
    <row r="32" spans="1:18" s="3" customFormat="1" ht="173.25" x14ac:dyDescent="0.25">
      <c r="A32" s="110" t="s">
        <v>35</v>
      </c>
      <c r="B32" s="101" t="s">
        <v>1233</v>
      </c>
      <c r="C32" s="102" t="s">
        <v>1234</v>
      </c>
      <c r="D32" s="16"/>
      <c r="E32" s="120" t="s">
        <v>1304</v>
      </c>
      <c r="F32" s="30"/>
      <c r="G32" s="29"/>
      <c r="H32" s="29"/>
      <c r="I32" s="31"/>
      <c r="J32" s="70"/>
      <c r="K32" s="30"/>
      <c r="L32" s="71"/>
      <c r="M32" s="29"/>
      <c r="N32" s="71"/>
      <c r="O32" s="29"/>
      <c r="P32" s="71"/>
      <c r="Q32" s="29"/>
      <c r="R32" s="72"/>
    </row>
    <row r="33" spans="1:18" s="3" customFormat="1" ht="15.75" x14ac:dyDescent="0.25">
      <c r="A33" s="110" t="s">
        <v>1045</v>
      </c>
      <c r="B33" s="101" t="s">
        <v>1046</v>
      </c>
      <c r="C33" s="102"/>
      <c r="D33" s="16"/>
      <c r="E33" s="120"/>
      <c r="F33" s="30">
        <v>25585.254178070401</v>
      </c>
      <c r="G33" s="29">
        <v>0</v>
      </c>
      <c r="H33" s="29">
        <v>0</v>
      </c>
      <c r="I33" s="31">
        <v>25585.254178070401</v>
      </c>
      <c r="J33" s="70"/>
      <c r="K33" s="30">
        <f t="shared" si="0"/>
        <v>25585.25</v>
      </c>
      <c r="L33" s="71">
        <f t="shared" si="1"/>
        <v>0.99999983670006276</v>
      </c>
      <c r="M33" s="29">
        <f t="shared" si="2"/>
        <v>0</v>
      </c>
      <c r="N33" s="71" t="e">
        <f t="shared" si="3"/>
        <v>#DIV/0!</v>
      </c>
      <c r="O33" s="29">
        <f t="shared" si="4"/>
        <v>0</v>
      </c>
      <c r="P33" s="71" t="e">
        <f t="shared" si="5"/>
        <v>#DIV/0!</v>
      </c>
      <c r="Q33" s="29">
        <f t="shared" si="6"/>
        <v>25585.25</v>
      </c>
      <c r="R33" s="72">
        <f t="shared" si="7"/>
        <v>0.99999983670006276</v>
      </c>
    </row>
    <row r="34" spans="1:18" s="3" customFormat="1" ht="31.5" x14ac:dyDescent="0.25">
      <c r="A34" s="113" t="s">
        <v>36</v>
      </c>
      <c r="B34" s="102" t="s">
        <v>37</v>
      </c>
      <c r="C34" s="102"/>
      <c r="D34" s="16" t="s">
        <v>38</v>
      </c>
      <c r="E34" s="104"/>
      <c r="F34" s="30">
        <v>171304.30740000002</v>
      </c>
      <c r="G34" s="29">
        <v>134479.25760000001</v>
      </c>
      <c r="H34" s="29">
        <v>36825.049800000001</v>
      </c>
      <c r="I34" s="31">
        <v>0</v>
      </c>
      <c r="J34" s="70"/>
      <c r="K34" s="30">
        <f t="shared" si="0"/>
        <v>171304.31</v>
      </c>
      <c r="L34" s="71">
        <f t="shared" si="1"/>
        <v>1.0000000151776685</v>
      </c>
      <c r="M34" s="29">
        <f t="shared" si="2"/>
        <v>134479.26</v>
      </c>
      <c r="N34" s="71">
        <f t="shared" si="3"/>
        <v>1.0000000178466184</v>
      </c>
      <c r="O34" s="29">
        <f t="shared" si="4"/>
        <v>36825.050000000003</v>
      </c>
      <c r="P34" s="71">
        <f t="shared" si="5"/>
        <v>1.0000000054310858</v>
      </c>
      <c r="Q34" s="29">
        <f t="shared" si="6"/>
        <v>0</v>
      </c>
      <c r="R34" s="72" t="e">
        <f t="shared" si="7"/>
        <v>#DIV/0!</v>
      </c>
    </row>
    <row r="35" spans="1:18" s="3" customFormat="1" ht="31.5" x14ac:dyDescent="0.25">
      <c r="A35" s="113" t="s">
        <v>39</v>
      </c>
      <c r="B35" s="102" t="s">
        <v>1047</v>
      </c>
      <c r="C35" s="102"/>
      <c r="D35" s="16" t="s">
        <v>38</v>
      </c>
      <c r="E35" s="104"/>
      <c r="F35" s="30">
        <v>186353.40362699999</v>
      </c>
      <c r="G35" s="29">
        <v>137773.66079999998</v>
      </c>
      <c r="H35" s="29">
        <v>48579.742827000009</v>
      </c>
      <c r="I35" s="31">
        <v>0</v>
      </c>
      <c r="J35" s="70"/>
      <c r="K35" s="30">
        <f t="shared" si="0"/>
        <v>186353.4</v>
      </c>
      <c r="L35" s="71">
        <f t="shared" si="1"/>
        <v>0.99999998053698014</v>
      </c>
      <c r="M35" s="29">
        <f t="shared" si="2"/>
        <v>137773.66</v>
      </c>
      <c r="N35" s="71">
        <f t="shared" si="3"/>
        <v>0.99999999419337504</v>
      </c>
      <c r="O35" s="29">
        <f t="shared" si="4"/>
        <v>48579.74</v>
      </c>
      <c r="P35" s="71">
        <f t="shared" si="5"/>
        <v>0.99999994180701979</v>
      </c>
      <c r="Q35" s="29">
        <f t="shared" si="6"/>
        <v>0</v>
      </c>
      <c r="R35" s="72" t="e">
        <f t="shared" si="7"/>
        <v>#DIV/0!</v>
      </c>
    </row>
    <row r="36" spans="1:18" s="3" customFormat="1" ht="31.5" x14ac:dyDescent="0.25">
      <c r="A36" s="113" t="s">
        <v>40</v>
      </c>
      <c r="B36" s="102" t="s">
        <v>41</v>
      </c>
      <c r="C36" s="102"/>
      <c r="D36" s="16" t="s">
        <v>38</v>
      </c>
      <c r="E36" s="104"/>
      <c r="F36" s="30">
        <v>196935.50786399998</v>
      </c>
      <c r="G36" s="29">
        <v>141070.66559999998</v>
      </c>
      <c r="H36" s="29">
        <v>55864.842264000014</v>
      </c>
      <c r="I36" s="31">
        <v>0</v>
      </c>
      <c r="J36" s="70"/>
      <c r="K36" s="30">
        <f t="shared" si="0"/>
        <v>196935.51</v>
      </c>
      <c r="L36" s="71">
        <f t="shared" si="1"/>
        <v>1.0000000108461904</v>
      </c>
      <c r="M36" s="29">
        <f t="shared" si="2"/>
        <v>141070.67000000001</v>
      </c>
      <c r="N36" s="71">
        <f t="shared" si="3"/>
        <v>1.0000000311900423</v>
      </c>
      <c r="O36" s="29">
        <f t="shared" si="4"/>
        <v>55864.84</v>
      </c>
      <c r="P36" s="71">
        <f t="shared" si="5"/>
        <v>0.99999995947361664</v>
      </c>
      <c r="Q36" s="29">
        <f t="shared" si="6"/>
        <v>0</v>
      </c>
      <c r="R36" s="72" t="e">
        <f t="shared" si="7"/>
        <v>#DIV/0!</v>
      </c>
    </row>
    <row r="37" spans="1:18" s="3" customFormat="1" ht="31.5" x14ac:dyDescent="0.25">
      <c r="A37" s="113" t="s">
        <v>42</v>
      </c>
      <c r="B37" s="102" t="s">
        <v>43</v>
      </c>
      <c r="C37" s="102"/>
      <c r="D37" s="16" t="s">
        <v>38</v>
      </c>
      <c r="E37" s="104"/>
      <c r="F37" s="30">
        <v>210201.88020000001</v>
      </c>
      <c r="G37" s="29">
        <v>144404.9952</v>
      </c>
      <c r="H37" s="29">
        <v>65796.885000000009</v>
      </c>
      <c r="I37" s="31">
        <v>0</v>
      </c>
      <c r="J37" s="70"/>
      <c r="K37" s="30">
        <f t="shared" si="0"/>
        <v>210201.89</v>
      </c>
      <c r="L37" s="71">
        <f t="shared" si="1"/>
        <v>1.0000000466218475</v>
      </c>
      <c r="M37" s="29">
        <f t="shared" si="2"/>
        <v>144405</v>
      </c>
      <c r="N37" s="71">
        <f t="shared" si="3"/>
        <v>1.0000000332398473</v>
      </c>
      <c r="O37" s="29">
        <f t="shared" si="4"/>
        <v>65796.89</v>
      </c>
      <c r="P37" s="71">
        <f t="shared" si="5"/>
        <v>1.0000000759914394</v>
      </c>
      <c r="Q37" s="29">
        <f t="shared" si="6"/>
        <v>0</v>
      </c>
      <c r="R37" s="72" t="e">
        <f t="shared" si="7"/>
        <v>#DIV/0!</v>
      </c>
    </row>
    <row r="38" spans="1:18" s="3" customFormat="1" ht="31.5" x14ac:dyDescent="0.25">
      <c r="A38" s="113" t="s">
        <v>44</v>
      </c>
      <c r="B38" s="102" t="s">
        <v>45</v>
      </c>
      <c r="C38" s="102"/>
      <c r="D38" s="16" t="s">
        <v>38</v>
      </c>
      <c r="E38" s="104"/>
      <c r="F38" s="30">
        <v>233439.42807600001</v>
      </c>
      <c r="G38" s="29">
        <v>151179.82079999999</v>
      </c>
      <c r="H38" s="29">
        <v>82259.60727600001</v>
      </c>
      <c r="I38" s="31">
        <v>0</v>
      </c>
      <c r="J38" s="70"/>
      <c r="K38" s="30">
        <f t="shared" si="0"/>
        <v>233439.43</v>
      </c>
      <c r="L38" s="71">
        <f t="shared" si="1"/>
        <v>1.0000000082419667</v>
      </c>
      <c r="M38" s="29">
        <f t="shared" si="2"/>
        <v>151179.82</v>
      </c>
      <c r="N38" s="71">
        <f t="shared" si="3"/>
        <v>0.9999999947082886</v>
      </c>
      <c r="O38" s="29">
        <f t="shared" si="4"/>
        <v>82259.61</v>
      </c>
      <c r="P38" s="71">
        <f t="shared" si="5"/>
        <v>1.000000033114673</v>
      </c>
      <c r="Q38" s="29">
        <f t="shared" si="6"/>
        <v>0</v>
      </c>
      <c r="R38" s="72" t="e">
        <f t="shared" si="7"/>
        <v>#DIV/0!</v>
      </c>
    </row>
    <row r="39" spans="1:18" s="3" customFormat="1" ht="31.5" x14ac:dyDescent="0.25">
      <c r="A39" s="113" t="s">
        <v>46</v>
      </c>
      <c r="B39" s="102" t="s">
        <v>817</v>
      </c>
      <c r="C39" s="102"/>
      <c r="D39" s="16" t="s">
        <v>38</v>
      </c>
      <c r="E39" s="104"/>
      <c r="F39" s="30">
        <v>253274.63255100005</v>
      </c>
      <c r="G39" s="29">
        <v>157832.38080000001</v>
      </c>
      <c r="H39" s="29">
        <v>95442.251751000018</v>
      </c>
      <c r="I39" s="31">
        <v>0</v>
      </c>
      <c r="J39" s="70"/>
      <c r="K39" s="30">
        <f t="shared" si="0"/>
        <v>253274.63</v>
      </c>
      <c r="L39" s="71">
        <f t="shared" si="1"/>
        <v>0.99999998992792916</v>
      </c>
      <c r="M39" s="29">
        <f t="shared" si="2"/>
        <v>157832.38</v>
      </c>
      <c r="N39" s="71">
        <f t="shared" si="3"/>
        <v>0.99999999493133152</v>
      </c>
      <c r="O39" s="29">
        <f t="shared" si="4"/>
        <v>95442.25</v>
      </c>
      <c r="P39" s="71">
        <f t="shared" si="5"/>
        <v>0.99999998165382742</v>
      </c>
      <c r="Q39" s="29">
        <f t="shared" si="6"/>
        <v>0</v>
      </c>
      <c r="R39" s="72" t="e">
        <f t="shared" si="7"/>
        <v>#DIV/0!</v>
      </c>
    </row>
    <row r="40" spans="1:18" s="3" customFormat="1" ht="31.5" x14ac:dyDescent="0.25">
      <c r="A40" s="113" t="s">
        <v>47</v>
      </c>
      <c r="B40" s="102" t="s">
        <v>48</v>
      </c>
      <c r="C40" s="102"/>
      <c r="D40" s="16" t="s">
        <v>38</v>
      </c>
      <c r="E40" s="104"/>
      <c r="F40" s="30">
        <v>300855.59627099999</v>
      </c>
      <c r="G40" s="29">
        <v>171600.4608</v>
      </c>
      <c r="H40" s="29">
        <v>129255.13547100002</v>
      </c>
      <c r="I40" s="31">
        <v>0</v>
      </c>
      <c r="J40" s="70"/>
      <c r="K40" s="30">
        <f t="shared" si="0"/>
        <v>300855.59999999998</v>
      </c>
      <c r="L40" s="71">
        <f t="shared" si="1"/>
        <v>1.0000000123946506</v>
      </c>
      <c r="M40" s="29">
        <f t="shared" si="2"/>
        <v>171600.46</v>
      </c>
      <c r="N40" s="71">
        <f t="shared" si="3"/>
        <v>0.99999999533800776</v>
      </c>
      <c r="O40" s="29">
        <f t="shared" si="4"/>
        <v>129255.14</v>
      </c>
      <c r="P40" s="71">
        <f t="shared" si="5"/>
        <v>1.0000000350392266</v>
      </c>
      <c r="Q40" s="29">
        <f t="shared" si="6"/>
        <v>0</v>
      </c>
      <c r="R40" s="72" t="e">
        <f t="shared" si="7"/>
        <v>#DIV/0!</v>
      </c>
    </row>
    <row r="41" spans="1:18" s="3" customFormat="1" ht="31.5" x14ac:dyDescent="0.25">
      <c r="A41" s="113" t="s">
        <v>49</v>
      </c>
      <c r="B41" s="102" t="s">
        <v>50</v>
      </c>
      <c r="C41" s="102"/>
      <c r="D41" s="16" t="s">
        <v>38</v>
      </c>
      <c r="E41" s="104"/>
      <c r="F41" s="30">
        <v>375729.89115899999</v>
      </c>
      <c r="G41" s="29">
        <v>192463.01759999999</v>
      </c>
      <c r="H41" s="29">
        <v>183266.87355900003</v>
      </c>
      <c r="I41" s="31">
        <v>0</v>
      </c>
      <c r="J41" s="70"/>
      <c r="K41" s="30">
        <f t="shared" si="0"/>
        <v>375729.89</v>
      </c>
      <c r="L41" s="71">
        <f t="shared" si="1"/>
        <v>0.99999999691533725</v>
      </c>
      <c r="M41" s="29">
        <f t="shared" si="2"/>
        <v>192463.02</v>
      </c>
      <c r="N41" s="71">
        <f t="shared" si="3"/>
        <v>1.0000000124699282</v>
      </c>
      <c r="O41" s="29">
        <f t="shared" si="4"/>
        <v>183266.87</v>
      </c>
      <c r="P41" s="71">
        <f t="shared" si="5"/>
        <v>0.99999998058023276</v>
      </c>
      <c r="Q41" s="29">
        <f t="shared" si="6"/>
        <v>0</v>
      </c>
      <c r="R41" s="72" t="e">
        <f t="shared" si="7"/>
        <v>#DIV/0!</v>
      </c>
    </row>
    <row r="42" spans="1:18" s="3" customFormat="1" ht="31.5" x14ac:dyDescent="0.25">
      <c r="A42" s="113" t="s">
        <v>51</v>
      </c>
      <c r="B42" s="102" t="s">
        <v>52</v>
      </c>
      <c r="C42" s="102"/>
      <c r="D42" s="16" t="s">
        <v>38</v>
      </c>
      <c r="E42" s="104"/>
      <c r="F42" s="30">
        <v>475665.70665000007</v>
      </c>
      <c r="G42" s="29">
        <v>213401.57759999999</v>
      </c>
      <c r="H42" s="29">
        <v>262264.12905000005</v>
      </c>
      <c r="I42" s="31">
        <v>0</v>
      </c>
      <c r="J42" s="70"/>
      <c r="K42" s="30">
        <f t="shared" si="0"/>
        <v>475665.70999999996</v>
      </c>
      <c r="L42" s="71">
        <f t="shared" si="1"/>
        <v>1.000000007042761</v>
      </c>
      <c r="M42" s="29">
        <f t="shared" si="2"/>
        <v>213401.58</v>
      </c>
      <c r="N42" s="71">
        <f t="shared" si="3"/>
        <v>1.0000000112464023</v>
      </c>
      <c r="O42" s="29">
        <f t="shared" si="4"/>
        <v>262264.13</v>
      </c>
      <c r="P42" s="71">
        <f t="shared" si="5"/>
        <v>1.0000000036223022</v>
      </c>
      <c r="Q42" s="29">
        <f t="shared" si="6"/>
        <v>0</v>
      </c>
      <c r="R42" s="72" t="e">
        <f t="shared" si="7"/>
        <v>#DIV/0!</v>
      </c>
    </row>
    <row r="43" spans="1:18" s="3" customFormat="1" ht="31.5" x14ac:dyDescent="0.25">
      <c r="A43" s="113" t="s">
        <v>53</v>
      </c>
      <c r="B43" s="102" t="s">
        <v>54</v>
      </c>
      <c r="C43" s="102"/>
      <c r="D43" s="16" t="s">
        <v>38</v>
      </c>
      <c r="E43" s="104"/>
      <c r="F43" s="30">
        <v>594538.82504999998</v>
      </c>
      <c r="G43" s="29">
        <v>241336.46400000001</v>
      </c>
      <c r="H43" s="29">
        <v>353202.36105000001</v>
      </c>
      <c r="I43" s="31">
        <v>0</v>
      </c>
      <c r="J43" s="70"/>
      <c r="K43" s="30">
        <f t="shared" si="0"/>
        <v>594538.81999999995</v>
      </c>
      <c r="L43" s="71">
        <f t="shared" si="1"/>
        <v>0.99999999150602148</v>
      </c>
      <c r="M43" s="29">
        <f t="shared" si="2"/>
        <v>241336.46</v>
      </c>
      <c r="N43" s="71">
        <f t="shared" si="3"/>
        <v>0.99999998342562935</v>
      </c>
      <c r="O43" s="29">
        <f t="shared" si="4"/>
        <v>353202.36</v>
      </c>
      <c r="P43" s="71">
        <f t="shared" si="5"/>
        <v>0.99999999702719988</v>
      </c>
      <c r="Q43" s="29">
        <f t="shared" si="6"/>
        <v>0</v>
      </c>
      <c r="R43" s="72" t="e">
        <f t="shared" si="7"/>
        <v>#DIV/0!</v>
      </c>
    </row>
    <row r="44" spans="1:18" s="3" customFormat="1" ht="31.5" x14ac:dyDescent="0.25">
      <c r="A44" s="113" t="s">
        <v>55</v>
      </c>
      <c r="B44" s="102" t="s">
        <v>56</v>
      </c>
      <c r="C44" s="102"/>
      <c r="D44" s="16" t="s">
        <v>38</v>
      </c>
      <c r="E44" s="104"/>
      <c r="F44" s="30">
        <v>645816.68235000002</v>
      </c>
      <c r="G44" s="29">
        <v>255307.38239999997</v>
      </c>
      <c r="H44" s="29">
        <v>390509.29995000002</v>
      </c>
      <c r="I44" s="31">
        <v>0</v>
      </c>
      <c r="J44" s="70"/>
      <c r="K44" s="30">
        <f t="shared" si="0"/>
        <v>645816.67999999993</v>
      </c>
      <c r="L44" s="71">
        <f t="shared" si="1"/>
        <v>0.99999999636119641</v>
      </c>
      <c r="M44" s="29">
        <f t="shared" si="2"/>
        <v>255307.38</v>
      </c>
      <c r="N44" s="71">
        <f t="shared" si="3"/>
        <v>0.9999999905995669</v>
      </c>
      <c r="O44" s="29">
        <f t="shared" si="4"/>
        <v>390509.3</v>
      </c>
      <c r="P44" s="71">
        <f t="shared" si="5"/>
        <v>1.0000000001280378</v>
      </c>
      <c r="Q44" s="29">
        <f t="shared" si="6"/>
        <v>0</v>
      </c>
      <c r="R44" s="72" t="e">
        <f t="shared" si="7"/>
        <v>#DIV/0!</v>
      </c>
    </row>
    <row r="45" spans="1:18" s="3" customFormat="1" ht="258" x14ac:dyDescent="0.25">
      <c r="A45" s="110" t="s">
        <v>57</v>
      </c>
      <c r="B45" s="101" t="s">
        <v>1048</v>
      </c>
      <c r="C45" s="102" t="s">
        <v>1235</v>
      </c>
      <c r="D45" s="16"/>
      <c r="E45" s="120" t="s">
        <v>1305</v>
      </c>
      <c r="F45" s="30"/>
      <c r="G45" s="29"/>
      <c r="H45" s="29"/>
      <c r="I45" s="31"/>
      <c r="J45" s="70"/>
      <c r="K45" s="30"/>
      <c r="L45" s="71"/>
      <c r="M45" s="29"/>
      <c r="N45" s="71"/>
      <c r="O45" s="29"/>
      <c r="P45" s="71"/>
      <c r="Q45" s="29"/>
      <c r="R45" s="72"/>
    </row>
    <row r="46" spans="1:18" s="3" customFormat="1" ht="31.5" x14ac:dyDescent="0.25">
      <c r="A46" s="110" t="s">
        <v>1049</v>
      </c>
      <c r="B46" s="101" t="s">
        <v>1046</v>
      </c>
      <c r="C46" s="102"/>
      <c r="D46" s="16" t="s">
        <v>38</v>
      </c>
      <c r="E46" s="120"/>
      <c r="F46" s="30">
        <v>90230.97899084544</v>
      </c>
      <c r="G46" s="29">
        <v>0</v>
      </c>
      <c r="H46" s="29">
        <v>0</v>
      </c>
      <c r="I46" s="31">
        <v>90230.97899084544</v>
      </c>
      <c r="J46" s="70"/>
      <c r="K46" s="30">
        <f t="shared" si="0"/>
        <v>90230.98</v>
      </c>
      <c r="L46" s="71">
        <f t="shared" si="1"/>
        <v>1.0000000111841252</v>
      </c>
      <c r="M46" s="29">
        <f t="shared" si="2"/>
        <v>0</v>
      </c>
      <c r="N46" s="71" t="e">
        <f t="shared" si="3"/>
        <v>#DIV/0!</v>
      </c>
      <c r="O46" s="29">
        <f t="shared" si="4"/>
        <v>0</v>
      </c>
      <c r="P46" s="71" t="e">
        <f t="shared" si="5"/>
        <v>#DIV/0!</v>
      </c>
      <c r="Q46" s="29">
        <f t="shared" si="6"/>
        <v>90230.98</v>
      </c>
      <c r="R46" s="72">
        <f t="shared" si="7"/>
        <v>1.0000000111841252</v>
      </c>
    </row>
    <row r="47" spans="1:18" s="3" customFormat="1" ht="31.5" x14ac:dyDescent="0.25">
      <c r="A47" s="113" t="s">
        <v>58</v>
      </c>
      <c r="B47" s="102" t="s">
        <v>37</v>
      </c>
      <c r="C47" s="121"/>
      <c r="D47" s="16" t="s">
        <v>38</v>
      </c>
      <c r="E47" s="104"/>
      <c r="F47" s="30">
        <v>282709.00796399999</v>
      </c>
      <c r="G47" s="29">
        <v>228308.54399999997</v>
      </c>
      <c r="H47" s="29">
        <v>54400.46396400001</v>
      </c>
      <c r="I47" s="31">
        <v>0</v>
      </c>
      <c r="J47" s="70"/>
      <c r="K47" s="30">
        <f t="shared" si="0"/>
        <v>282709</v>
      </c>
      <c r="L47" s="71">
        <f t="shared" si="1"/>
        <v>0.99999997182969147</v>
      </c>
      <c r="M47" s="29">
        <f t="shared" si="2"/>
        <v>228308.54</v>
      </c>
      <c r="N47" s="71">
        <f t="shared" si="3"/>
        <v>0.99999998247984989</v>
      </c>
      <c r="O47" s="29">
        <f t="shared" si="4"/>
        <v>54400.46</v>
      </c>
      <c r="P47" s="71">
        <f t="shared" si="5"/>
        <v>0.99999992713297425</v>
      </c>
      <c r="Q47" s="29">
        <f t="shared" si="6"/>
        <v>0</v>
      </c>
      <c r="R47" s="72" t="e">
        <f t="shared" si="7"/>
        <v>#DIV/0!</v>
      </c>
    </row>
    <row r="48" spans="1:18" s="3" customFormat="1" ht="31.5" x14ac:dyDescent="0.25">
      <c r="A48" s="113" t="s">
        <v>59</v>
      </c>
      <c r="B48" s="102" t="s">
        <v>8</v>
      </c>
      <c r="C48" s="121"/>
      <c r="D48" s="16" t="s">
        <v>38</v>
      </c>
      <c r="E48" s="104"/>
      <c r="F48" s="30">
        <v>291551.88299099996</v>
      </c>
      <c r="G48" s="29">
        <v>231602.95679999999</v>
      </c>
      <c r="H48" s="29">
        <v>59948.926191000006</v>
      </c>
      <c r="I48" s="31">
        <v>0</v>
      </c>
      <c r="J48" s="70"/>
      <c r="K48" s="30">
        <f t="shared" si="0"/>
        <v>291551.89</v>
      </c>
      <c r="L48" s="71">
        <f t="shared" si="1"/>
        <v>1.0000000240403182</v>
      </c>
      <c r="M48" s="29">
        <f t="shared" si="2"/>
        <v>231602.96</v>
      </c>
      <c r="N48" s="71">
        <f t="shared" si="3"/>
        <v>1.0000000138167493</v>
      </c>
      <c r="O48" s="29">
        <f t="shared" si="4"/>
        <v>59948.93</v>
      </c>
      <c r="P48" s="71">
        <f t="shared" si="5"/>
        <v>1.0000000635374182</v>
      </c>
      <c r="Q48" s="29">
        <f t="shared" si="6"/>
        <v>0</v>
      </c>
      <c r="R48" s="72" t="e">
        <f t="shared" si="7"/>
        <v>#DIV/0!</v>
      </c>
    </row>
    <row r="49" spans="1:18" s="3" customFormat="1" ht="31.5" x14ac:dyDescent="0.25">
      <c r="A49" s="113" t="s">
        <v>60</v>
      </c>
      <c r="B49" s="102" t="s">
        <v>41</v>
      </c>
      <c r="C49" s="121"/>
      <c r="D49" s="16" t="s">
        <v>38</v>
      </c>
      <c r="E49" s="104"/>
      <c r="F49" s="30">
        <v>303522.93396599998</v>
      </c>
      <c r="G49" s="29">
        <v>234899.95199999999</v>
      </c>
      <c r="H49" s="29">
        <v>68622.981966000007</v>
      </c>
      <c r="I49" s="31">
        <v>0</v>
      </c>
      <c r="J49" s="70"/>
      <c r="K49" s="30">
        <f t="shared" si="0"/>
        <v>303522.93</v>
      </c>
      <c r="L49" s="71">
        <f t="shared" si="1"/>
        <v>0.99999998693344205</v>
      </c>
      <c r="M49" s="29">
        <f t="shared" si="2"/>
        <v>234899.95</v>
      </c>
      <c r="N49" s="71">
        <f t="shared" si="3"/>
        <v>0.99999999148573693</v>
      </c>
      <c r="O49" s="29">
        <f t="shared" si="4"/>
        <v>68622.98</v>
      </c>
      <c r="P49" s="71">
        <f t="shared" si="5"/>
        <v>0.99999997135070562</v>
      </c>
      <c r="Q49" s="29">
        <f t="shared" si="6"/>
        <v>0</v>
      </c>
      <c r="R49" s="72" t="e">
        <f t="shared" si="7"/>
        <v>#DIV/0!</v>
      </c>
    </row>
    <row r="50" spans="1:18" s="3" customFormat="1" ht="31.5" x14ac:dyDescent="0.25">
      <c r="A50" s="113" t="s">
        <v>61</v>
      </c>
      <c r="B50" s="102" t="s">
        <v>43</v>
      </c>
      <c r="C50" s="121"/>
      <c r="D50" s="16" t="s">
        <v>38</v>
      </c>
      <c r="E50" s="104"/>
      <c r="F50" s="30">
        <v>312836.21313299995</v>
      </c>
      <c r="G50" s="29">
        <v>238234.29119999998</v>
      </c>
      <c r="H50" s="29">
        <v>74601.921933000005</v>
      </c>
      <c r="I50" s="31">
        <v>0</v>
      </c>
      <c r="J50" s="70"/>
      <c r="K50" s="30">
        <f t="shared" si="0"/>
        <v>312836.21000000002</v>
      </c>
      <c r="L50" s="71">
        <f t="shared" si="1"/>
        <v>0.99999998998517503</v>
      </c>
      <c r="M50" s="29">
        <f t="shared" si="2"/>
        <v>238234.29</v>
      </c>
      <c r="N50" s="71">
        <f t="shared" si="3"/>
        <v>0.9999999949629419</v>
      </c>
      <c r="O50" s="29">
        <f t="shared" si="4"/>
        <v>74601.919999999998</v>
      </c>
      <c r="P50" s="71">
        <f t="shared" si="5"/>
        <v>0.99999997408913932</v>
      </c>
      <c r="Q50" s="29">
        <f t="shared" si="6"/>
        <v>0</v>
      </c>
      <c r="R50" s="72" t="e">
        <f t="shared" si="7"/>
        <v>#DIV/0!</v>
      </c>
    </row>
    <row r="51" spans="1:18" s="3" customFormat="1" ht="31.5" x14ac:dyDescent="0.25">
      <c r="A51" s="113" t="s">
        <v>62</v>
      </c>
      <c r="B51" s="102" t="s">
        <v>45</v>
      </c>
      <c r="C51" s="121"/>
      <c r="D51" s="16" t="s">
        <v>38</v>
      </c>
      <c r="E51" s="104"/>
      <c r="F51" s="30">
        <v>343404.04058099998</v>
      </c>
      <c r="G51" s="29">
        <v>245009.11679999999</v>
      </c>
      <c r="H51" s="29">
        <v>98394.923781000005</v>
      </c>
      <c r="I51" s="31">
        <v>0</v>
      </c>
      <c r="J51" s="70"/>
      <c r="K51" s="30">
        <f t="shared" si="0"/>
        <v>343404.04</v>
      </c>
      <c r="L51" s="71">
        <f t="shared" si="1"/>
        <v>0.99999999830811537</v>
      </c>
      <c r="M51" s="29">
        <f t="shared" si="2"/>
        <v>245009.12</v>
      </c>
      <c r="N51" s="71">
        <f t="shared" si="3"/>
        <v>1.0000000130607385</v>
      </c>
      <c r="O51" s="29">
        <f t="shared" si="4"/>
        <v>98394.92</v>
      </c>
      <c r="P51" s="71">
        <f t="shared" si="5"/>
        <v>0.9999999615732208</v>
      </c>
      <c r="Q51" s="29">
        <f t="shared" si="6"/>
        <v>0</v>
      </c>
      <c r="R51" s="72" t="e">
        <f t="shared" si="7"/>
        <v>#DIV/0!</v>
      </c>
    </row>
    <row r="52" spans="1:18" s="3" customFormat="1" ht="31.5" x14ac:dyDescent="0.25">
      <c r="A52" s="113" t="s">
        <v>63</v>
      </c>
      <c r="B52" s="102" t="s">
        <v>817</v>
      </c>
      <c r="C52" s="102"/>
      <c r="D52" s="16" t="s">
        <v>38</v>
      </c>
      <c r="E52" s="104"/>
      <c r="F52" s="30">
        <v>357874.7496783</v>
      </c>
      <c r="G52" s="29">
        <v>250485.93599999996</v>
      </c>
      <c r="H52" s="29">
        <v>107388.81367830002</v>
      </c>
      <c r="I52" s="31">
        <v>0</v>
      </c>
      <c r="J52" s="70"/>
      <c r="K52" s="30">
        <f t="shared" si="0"/>
        <v>357874.75</v>
      </c>
      <c r="L52" s="71">
        <f t="shared" si="1"/>
        <v>1.0000000008989178</v>
      </c>
      <c r="M52" s="29">
        <f t="shared" si="2"/>
        <v>250485.94</v>
      </c>
      <c r="N52" s="71">
        <f t="shared" si="3"/>
        <v>1.0000000159689606</v>
      </c>
      <c r="O52" s="29">
        <f t="shared" si="4"/>
        <v>107388.81</v>
      </c>
      <c r="P52" s="71">
        <f t="shared" si="5"/>
        <v>0.9999999657478289</v>
      </c>
      <c r="Q52" s="29">
        <f t="shared" si="6"/>
        <v>0</v>
      </c>
      <c r="R52" s="72" t="e">
        <f t="shared" si="7"/>
        <v>#DIV/0!</v>
      </c>
    </row>
    <row r="53" spans="1:18" s="3" customFormat="1" ht="31.5" x14ac:dyDescent="0.25">
      <c r="A53" s="113" t="s">
        <v>64</v>
      </c>
      <c r="B53" s="102" t="s">
        <v>48</v>
      </c>
      <c r="C53" s="102"/>
      <c r="D53" s="16" t="s">
        <v>38</v>
      </c>
      <c r="E53" s="104"/>
      <c r="F53" s="30">
        <v>405088.44094200002</v>
      </c>
      <c r="G53" s="29">
        <v>263648.32319999998</v>
      </c>
      <c r="H53" s="29">
        <v>141440.11774200003</v>
      </c>
      <c r="I53" s="31">
        <v>0</v>
      </c>
      <c r="J53" s="70"/>
      <c r="K53" s="30">
        <f t="shared" si="0"/>
        <v>405088.44</v>
      </c>
      <c r="L53" s="71">
        <f t="shared" si="1"/>
        <v>0.99999999767458181</v>
      </c>
      <c r="M53" s="29">
        <f t="shared" si="2"/>
        <v>263648.32</v>
      </c>
      <c r="N53" s="71">
        <f t="shared" si="3"/>
        <v>0.99999998786261968</v>
      </c>
      <c r="O53" s="29">
        <f t="shared" si="4"/>
        <v>141440.12</v>
      </c>
      <c r="P53" s="71">
        <f t="shared" si="5"/>
        <v>1.000000015964353</v>
      </c>
      <c r="Q53" s="29">
        <f t="shared" si="6"/>
        <v>0</v>
      </c>
      <c r="R53" s="72" t="e">
        <f t="shared" si="7"/>
        <v>#DIV/0!</v>
      </c>
    </row>
    <row r="54" spans="1:18" s="3" customFormat="1" ht="31.5" x14ac:dyDescent="0.25">
      <c r="A54" s="113" t="s">
        <v>65</v>
      </c>
      <c r="B54" s="102" t="s">
        <v>50</v>
      </c>
      <c r="C54" s="102"/>
      <c r="D54" s="16" t="s">
        <v>38</v>
      </c>
      <c r="E54" s="104"/>
      <c r="F54" s="30">
        <v>484635.31147800002</v>
      </c>
      <c r="G54" s="29">
        <v>286292.304</v>
      </c>
      <c r="H54" s="29">
        <v>198343.00747800001</v>
      </c>
      <c r="I54" s="31">
        <v>0</v>
      </c>
      <c r="J54" s="70"/>
      <c r="K54" s="30">
        <f t="shared" si="0"/>
        <v>484635.31</v>
      </c>
      <c r="L54" s="71">
        <f t="shared" si="1"/>
        <v>0.99999999695028408</v>
      </c>
      <c r="M54" s="29">
        <f t="shared" si="2"/>
        <v>286292.3</v>
      </c>
      <c r="N54" s="71">
        <f t="shared" si="3"/>
        <v>0.99999998602826567</v>
      </c>
      <c r="O54" s="29">
        <f t="shared" si="4"/>
        <v>198343.01</v>
      </c>
      <c r="P54" s="71">
        <f t="shared" si="5"/>
        <v>1.0000000127153461</v>
      </c>
      <c r="Q54" s="29">
        <f t="shared" si="6"/>
        <v>0</v>
      </c>
      <c r="R54" s="72" t="e">
        <f t="shared" si="7"/>
        <v>#DIV/0!</v>
      </c>
    </row>
    <row r="55" spans="1:18" s="3" customFormat="1" ht="31.5" x14ac:dyDescent="0.25">
      <c r="A55" s="113" t="s">
        <v>66</v>
      </c>
      <c r="B55" s="102" t="s">
        <v>52</v>
      </c>
      <c r="C55" s="102"/>
      <c r="D55" s="16" t="s">
        <v>38</v>
      </c>
      <c r="E55" s="104"/>
      <c r="F55" s="30">
        <v>637201.71479999996</v>
      </c>
      <c r="G55" s="29">
        <v>307230.87359999993</v>
      </c>
      <c r="H55" s="29">
        <v>329970.84120000002</v>
      </c>
      <c r="I55" s="31">
        <v>0</v>
      </c>
      <c r="J55" s="70"/>
      <c r="K55" s="30">
        <f t="shared" si="0"/>
        <v>637201.71</v>
      </c>
      <c r="L55" s="71">
        <f t="shared" si="1"/>
        <v>0.99999999246706361</v>
      </c>
      <c r="M55" s="29">
        <f t="shared" si="2"/>
        <v>307230.87</v>
      </c>
      <c r="N55" s="71">
        <f t="shared" si="3"/>
        <v>0.99999998828242787</v>
      </c>
      <c r="O55" s="29">
        <f t="shared" si="4"/>
        <v>329970.84000000003</v>
      </c>
      <c r="P55" s="71">
        <f t="shared" si="5"/>
        <v>0.99999999636331505</v>
      </c>
      <c r="Q55" s="29">
        <f t="shared" si="6"/>
        <v>0</v>
      </c>
      <c r="R55" s="72" t="e">
        <f t="shared" si="7"/>
        <v>#DIV/0!</v>
      </c>
    </row>
    <row r="56" spans="1:18" s="3" customFormat="1" ht="31.5" x14ac:dyDescent="0.25">
      <c r="A56" s="113" t="s">
        <v>67</v>
      </c>
      <c r="B56" s="102" t="s">
        <v>54</v>
      </c>
      <c r="C56" s="102"/>
      <c r="D56" s="16" t="s">
        <v>38</v>
      </c>
      <c r="E56" s="104"/>
      <c r="F56" s="30">
        <v>802784.72655000002</v>
      </c>
      <c r="G56" s="29">
        <v>333806.62079999992</v>
      </c>
      <c r="H56" s="29">
        <v>468978.1057500001</v>
      </c>
      <c r="I56" s="31">
        <v>0</v>
      </c>
      <c r="J56" s="70"/>
      <c r="K56" s="30">
        <f t="shared" si="0"/>
        <v>802784.73</v>
      </c>
      <c r="L56" s="71">
        <f t="shared" si="1"/>
        <v>1.0000000042975405</v>
      </c>
      <c r="M56" s="29">
        <f t="shared" si="2"/>
        <v>333806.62</v>
      </c>
      <c r="N56" s="71">
        <f t="shared" si="3"/>
        <v>0.99999999760340308</v>
      </c>
      <c r="O56" s="29">
        <f t="shared" si="4"/>
        <v>468978.11</v>
      </c>
      <c r="P56" s="71">
        <f t="shared" si="5"/>
        <v>1.0000000090622565</v>
      </c>
      <c r="Q56" s="29">
        <f t="shared" si="6"/>
        <v>0</v>
      </c>
      <c r="R56" s="72" t="e">
        <f t="shared" si="7"/>
        <v>#DIV/0!</v>
      </c>
    </row>
    <row r="57" spans="1:18" s="3" customFormat="1" ht="31.5" x14ac:dyDescent="0.25">
      <c r="A57" s="113" t="s">
        <v>68</v>
      </c>
      <c r="B57" s="102" t="s">
        <v>56</v>
      </c>
      <c r="C57" s="102"/>
      <c r="D57" s="16" t="s">
        <v>38</v>
      </c>
      <c r="E57" s="104"/>
      <c r="F57" s="30">
        <v>857166.65565000009</v>
      </c>
      <c r="G57" s="29">
        <v>347633.52</v>
      </c>
      <c r="H57" s="29">
        <v>509533.13565000001</v>
      </c>
      <c r="I57" s="31">
        <v>0</v>
      </c>
      <c r="J57" s="70"/>
      <c r="K57" s="30">
        <f t="shared" si="0"/>
        <v>857166.66</v>
      </c>
      <c r="L57" s="71">
        <f t="shared" si="1"/>
        <v>1.000000005074859</v>
      </c>
      <c r="M57" s="29">
        <f t="shared" si="2"/>
        <v>347633.52</v>
      </c>
      <c r="N57" s="71">
        <f t="shared" si="3"/>
        <v>1</v>
      </c>
      <c r="O57" s="29">
        <f t="shared" si="4"/>
        <v>509533.14</v>
      </c>
      <c r="P57" s="71">
        <f t="shared" si="5"/>
        <v>1.0000000085372269</v>
      </c>
      <c r="Q57" s="29">
        <f t="shared" si="6"/>
        <v>0</v>
      </c>
      <c r="R57" s="72" t="e">
        <f t="shared" si="7"/>
        <v>#DIV/0!</v>
      </c>
    </row>
    <row r="58" spans="1:18" s="3" customFormat="1" ht="141.75" x14ac:dyDescent="0.25">
      <c r="A58" s="110" t="s">
        <v>69</v>
      </c>
      <c r="B58" s="101" t="s">
        <v>1050</v>
      </c>
      <c r="C58" s="102" t="s">
        <v>1236</v>
      </c>
      <c r="D58" s="16"/>
      <c r="E58" s="120" t="s">
        <v>1306</v>
      </c>
      <c r="F58" s="30"/>
      <c r="G58" s="29"/>
      <c r="H58" s="29"/>
      <c r="I58" s="31"/>
      <c r="J58" s="70"/>
      <c r="K58" s="30"/>
      <c r="L58" s="71"/>
      <c r="M58" s="29"/>
      <c r="N58" s="71"/>
      <c r="O58" s="29"/>
      <c r="P58" s="71"/>
      <c r="Q58" s="29"/>
      <c r="R58" s="72"/>
    </row>
    <row r="59" spans="1:18" s="3" customFormat="1" ht="31.5" x14ac:dyDescent="0.25">
      <c r="A59" s="110" t="s">
        <v>1051</v>
      </c>
      <c r="B59" s="101" t="s">
        <v>1046</v>
      </c>
      <c r="C59" s="102"/>
      <c r="D59" s="16" t="s">
        <v>38</v>
      </c>
      <c r="E59" s="112"/>
      <c r="F59" s="30">
        <v>39645.035521745289</v>
      </c>
      <c r="G59" s="29">
        <v>0</v>
      </c>
      <c r="H59" s="29">
        <v>0</v>
      </c>
      <c r="I59" s="31">
        <v>39645.035521745289</v>
      </c>
      <c r="J59" s="70"/>
      <c r="K59" s="30">
        <f t="shared" si="0"/>
        <v>39645.040000000001</v>
      </c>
      <c r="L59" s="71">
        <f t="shared" si="1"/>
        <v>1.0000001129587766</v>
      </c>
      <c r="M59" s="29">
        <f t="shared" si="2"/>
        <v>0</v>
      </c>
      <c r="N59" s="71" t="e">
        <f t="shared" si="3"/>
        <v>#DIV/0!</v>
      </c>
      <c r="O59" s="29">
        <f t="shared" si="4"/>
        <v>0</v>
      </c>
      <c r="P59" s="71" t="e">
        <f t="shared" si="5"/>
        <v>#DIV/0!</v>
      </c>
      <c r="Q59" s="29">
        <f t="shared" si="6"/>
        <v>39645.040000000001</v>
      </c>
      <c r="R59" s="72">
        <f t="shared" si="7"/>
        <v>1.0000001129587766</v>
      </c>
    </row>
    <row r="60" spans="1:18" s="3" customFormat="1" ht="31.5" x14ac:dyDescent="0.25">
      <c r="A60" s="113" t="s">
        <v>70</v>
      </c>
      <c r="B60" s="102" t="s">
        <v>37</v>
      </c>
      <c r="C60" s="102"/>
      <c r="D60" s="16" t="s">
        <v>38</v>
      </c>
      <c r="E60" s="104"/>
      <c r="F60" s="30">
        <v>172548.02339399996</v>
      </c>
      <c r="G60" s="29">
        <v>105777.81119999998</v>
      </c>
      <c r="H60" s="29">
        <v>66770.212193999992</v>
      </c>
      <c r="I60" s="31">
        <v>0</v>
      </c>
      <c r="J60" s="70"/>
      <c r="K60" s="30">
        <f t="shared" si="0"/>
        <v>172548.02000000002</v>
      </c>
      <c r="L60" s="71">
        <f t="shared" si="1"/>
        <v>0.99999998033011406</v>
      </c>
      <c r="M60" s="29">
        <f t="shared" si="2"/>
        <v>105777.81</v>
      </c>
      <c r="N60" s="71">
        <f t="shared" si="3"/>
        <v>0.99999998865546591</v>
      </c>
      <c r="O60" s="29">
        <f t="shared" si="4"/>
        <v>66770.210000000006</v>
      </c>
      <c r="P60" s="71">
        <f t="shared" si="5"/>
        <v>0.99999996714103623</v>
      </c>
      <c r="Q60" s="29">
        <f t="shared" si="6"/>
        <v>0</v>
      </c>
      <c r="R60" s="72" t="e">
        <f t="shared" si="7"/>
        <v>#DIV/0!</v>
      </c>
    </row>
    <row r="61" spans="1:18" s="3" customFormat="1" ht="31.5" x14ac:dyDescent="0.25">
      <c r="A61" s="113" t="s">
        <v>71</v>
      </c>
      <c r="B61" s="102" t="s">
        <v>8</v>
      </c>
      <c r="C61" s="122"/>
      <c r="D61" s="16" t="s">
        <v>38</v>
      </c>
      <c r="E61" s="104"/>
      <c r="F61" s="30">
        <v>183270.65657399999</v>
      </c>
      <c r="G61" s="29">
        <v>109072.22399999999</v>
      </c>
      <c r="H61" s="29">
        <v>74198.432574000006</v>
      </c>
      <c r="I61" s="31">
        <v>0</v>
      </c>
      <c r="J61" s="70"/>
      <c r="K61" s="30">
        <f t="shared" si="0"/>
        <v>183270.65</v>
      </c>
      <c r="L61" s="71">
        <f t="shared" si="1"/>
        <v>0.99999996412955505</v>
      </c>
      <c r="M61" s="29">
        <f t="shared" si="2"/>
        <v>109072.22</v>
      </c>
      <c r="N61" s="71">
        <f t="shared" si="3"/>
        <v>0.9999999633270521</v>
      </c>
      <c r="O61" s="29">
        <f t="shared" si="4"/>
        <v>74198.429999999993</v>
      </c>
      <c r="P61" s="71">
        <f t="shared" si="5"/>
        <v>0.99999996530924007</v>
      </c>
      <c r="Q61" s="29">
        <f t="shared" si="6"/>
        <v>0</v>
      </c>
      <c r="R61" s="72" t="e">
        <f t="shared" si="7"/>
        <v>#DIV/0!</v>
      </c>
    </row>
    <row r="62" spans="1:18" s="3" customFormat="1" ht="31.5" x14ac:dyDescent="0.25">
      <c r="A62" s="113" t="s">
        <v>72</v>
      </c>
      <c r="B62" s="102" t="s">
        <v>41</v>
      </c>
      <c r="C62" s="121"/>
      <c r="D62" s="16" t="s">
        <v>38</v>
      </c>
      <c r="E62" s="104"/>
      <c r="F62" s="30">
        <v>193903.81970399996</v>
      </c>
      <c r="G62" s="29">
        <v>112369.21919999999</v>
      </c>
      <c r="H62" s="29">
        <v>81534.600503999987</v>
      </c>
      <c r="I62" s="31">
        <v>0</v>
      </c>
      <c r="J62" s="70"/>
      <c r="K62" s="30">
        <f t="shared" si="0"/>
        <v>193903.82</v>
      </c>
      <c r="L62" s="71">
        <f t="shared" si="1"/>
        <v>1.0000000015265302</v>
      </c>
      <c r="M62" s="29">
        <f t="shared" si="2"/>
        <v>112369.22</v>
      </c>
      <c r="N62" s="71">
        <f t="shared" si="3"/>
        <v>1.0000000071193875</v>
      </c>
      <c r="O62" s="29">
        <f t="shared" si="4"/>
        <v>81534.600000000006</v>
      </c>
      <c r="P62" s="71">
        <f t="shared" si="5"/>
        <v>0.99999999381857541</v>
      </c>
      <c r="Q62" s="29">
        <f t="shared" si="6"/>
        <v>0</v>
      </c>
      <c r="R62" s="72" t="e">
        <f t="shared" si="7"/>
        <v>#DIV/0!</v>
      </c>
    </row>
    <row r="63" spans="1:18" s="3" customFormat="1" ht="31.5" x14ac:dyDescent="0.25">
      <c r="A63" s="113" t="s">
        <v>73</v>
      </c>
      <c r="B63" s="102" t="s">
        <v>43</v>
      </c>
      <c r="C63" s="122"/>
      <c r="D63" s="16" t="s">
        <v>38</v>
      </c>
      <c r="E63" s="104"/>
      <c r="F63" s="30">
        <v>202294.64978400001</v>
      </c>
      <c r="G63" s="29">
        <v>115703.55839999999</v>
      </c>
      <c r="H63" s="29">
        <v>86591.091383999999</v>
      </c>
      <c r="I63" s="31">
        <v>0</v>
      </c>
      <c r="J63" s="70"/>
      <c r="K63" s="30">
        <f t="shared" si="0"/>
        <v>202294.65</v>
      </c>
      <c r="L63" s="71">
        <f t="shared" si="1"/>
        <v>1.0000000010677494</v>
      </c>
      <c r="M63" s="29">
        <f t="shared" si="2"/>
        <v>115703.56</v>
      </c>
      <c r="N63" s="71">
        <f t="shared" si="3"/>
        <v>1.0000000138284424</v>
      </c>
      <c r="O63" s="29">
        <f t="shared" si="4"/>
        <v>86591.09</v>
      </c>
      <c r="P63" s="71">
        <f t="shared" si="5"/>
        <v>0.99999998401683154</v>
      </c>
      <c r="Q63" s="29">
        <f t="shared" si="6"/>
        <v>0</v>
      </c>
      <c r="R63" s="72" t="e">
        <f t="shared" si="7"/>
        <v>#DIV/0!</v>
      </c>
    </row>
    <row r="64" spans="1:18" s="3" customFormat="1" ht="31.5" x14ac:dyDescent="0.25">
      <c r="A64" s="113" t="s">
        <v>74</v>
      </c>
      <c r="B64" s="102" t="s">
        <v>45</v>
      </c>
      <c r="C64" s="123"/>
      <c r="D64" s="16" t="s">
        <v>38</v>
      </c>
      <c r="E64" s="104"/>
      <c r="F64" s="30">
        <v>225607.22549400001</v>
      </c>
      <c r="G64" s="29">
        <v>122478.38399999998</v>
      </c>
      <c r="H64" s="29">
        <v>103128.84149400002</v>
      </c>
      <c r="I64" s="31">
        <v>0</v>
      </c>
      <c r="J64" s="70"/>
      <c r="K64" s="30">
        <f t="shared" si="0"/>
        <v>225607.22</v>
      </c>
      <c r="L64" s="71">
        <f t="shared" si="1"/>
        <v>0.99999997564794296</v>
      </c>
      <c r="M64" s="29">
        <f t="shared" si="2"/>
        <v>122478.38</v>
      </c>
      <c r="N64" s="71">
        <f t="shared" si="3"/>
        <v>0.99999996734117613</v>
      </c>
      <c r="O64" s="29">
        <f t="shared" si="4"/>
        <v>103128.84</v>
      </c>
      <c r="P64" s="71">
        <f t="shared" si="5"/>
        <v>0.99999998551326663</v>
      </c>
      <c r="Q64" s="29">
        <f t="shared" si="6"/>
        <v>0</v>
      </c>
      <c r="R64" s="72" t="e">
        <f t="shared" si="7"/>
        <v>#DIV/0!</v>
      </c>
    </row>
    <row r="65" spans="1:18" s="3" customFormat="1" ht="31.5" x14ac:dyDescent="0.25">
      <c r="A65" s="113" t="s">
        <v>75</v>
      </c>
      <c r="B65" s="102" t="s">
        <v>817</v>
      </c>
      <c r="C65" s="123"/>
      <c r="D65" s="16" t="s">
        <v>38</v>
      </c>
      <c r="E65" s="104"/>
      <c r="F65" s="30">
        <v>241323.34790399999</v>
      </c>
      <c r="G65" s="29">
        <v>129130.94399999999</v>
      </c>
      <c r="H65" s="29">
        <v>112192.40390400001</v>
      </c>
      <c r="I65" s="31">
        <v>0</v>
      </c>
      <c r="J65" s="70"/>
      <c r="K65" s="30">
        <f t="shared" si="0"/>
        <v>241323.34</v>
      </c>
      <c r="L65" s="71">
        <f t="shared" si="1"/>
        <v>0.99999996724726359</v>
      </c>
      <c r="M65" s="29">
        <f t="shared" si="2"/>
        <v>129130.94</v>
      </c>
      <c r="N65" s="71">
        <f t="shared" si="3"/>
        <v>0.99999996902369126</v>
      </c>
      <c r="O65" s="29">
        <f t="shared" si="4"/>
        <v>112192.4</v>
      </c>
      <c r="P65" s="71">
        <f t="shared" si="5"/>
        <v>0.99999996520263512</v>
      </c>
      <c r="Q65" s="29">
        <f t="shared" si="6"/>
        <v>0</v>
      </c>
      <c r="R65" s="72" t="e">
        <f t="shared" si="7"/>
        <v>#DIV/0!</v>
      </c>
    </row>
    <row r="66" spans="1:18" s="3" customFormat="1" ht="31.5" x14ac:dyDescent="0.25">
      <c r="A66" s="113" t="s">
        <v>76</v>
      </c>
      <c r="B66" s="102" t="s">
        <v>77</v>
      </c>
      <c r="C66" s="123"/>
      <c r="D66" s="16" t="s">
        <v>38</v>
      </c>
      <c r="E66" s="104"/>
      <c r="F66" s="30">
        <v>285357.50234399998</v>
      </c>
      <c r="G66" s="29">
        <v>142899.02399999998</v>
      </c>
      <c r="H66" s="29">
        <v>142458.478344</v>
      </c>
      <c r="I66" s="31">
        <v>0</v>
      </c>
      <c r="J66" s="70"/>
      <c r="K66" s="30">
        <f t="shared" si="0"/>
        <v>285357.5</v>
      </c>
      <c r="L66" s="71">
        <f t="shared" si="1"/>
        <v>0.99999999178574261</v>
      </c>
      <c r="M66" s="29">
        <f t="shared" si="2"/>
        <v>142899.01999999999</v>
      </c>
      <c r="N66" s="71">
        <f t="shared" si="3"/>
        <v>0.99999997200820634</v>
      </c>
      <c r="O66" s="29">
        <f t="shared" si="4"/>
        <v>142458.48000000001</v>
      </c>
      <c r="P66" s="71">
        <f t="shared" si="5"/>
        <v>1.0000000116244399</v>
      </c>
      <c r="Q66" s="29">
        <f t="shared" si="6"/>
        <v>0</v>
      </c>
      <c r="R66" s="72" t="e">
        <f t="shared" si="7"/>
        <v>#DIV/0!</v>
      </c>
    </row>
    <row r="67" spans="1:18" s="3" customFormat="1" ht="31.5" x14ac:dyDescent="0.25">
      <c r="A67" s="113" t="s">
        <v>78</v>
      </c>
      <c r="B67" s="101" t="s">
        <v>79</v>
      </c>
      <c r="C67" s="123"/>
      <c r="D67" s="16" t="s">
        <v>38</v>
      </c>
      <c r="E67" s="104"/>
      <c r="F67" s="30">
        <v>335015.21595450002</v>
      </c>
      <c r="G67" s="29">
        <v>163761.57119999998</v>
      </c>
      <c r="H67" s="29">
        <v>171253.64475450001</v>
      </c>
      <c r="I67" s="31">
        <v>0</v>
      </c>
      <c r="J67" s="70"/>
      <c r="K67" s="30">
        <f t="shared" si="0"/>
        <v>335015.21000000002</v>
      </c>
      <c r="L67" s="71">
        <f t="shared" si="1"/>
        <v>0.99999998222618047</v>
      </c>
      <c r="M67" s="29">
        <f t="shared" si="2"/>
        <v>163761.57</v>
      </c>
      <c r="N67" s="71">
        <f t="shared" si="3"/>
        <v>0.99999999267227369</v>
      </c>
      <c r="O67" s="29">
        <f t="shared" si="4"/>
        <v>171253.64</v>
      </c>
      <c r="P67" s="71">
        <f t="shared" si="5"/>
        <v>0.99999997223708725</v>
      </c>
      <c r="Q67" s="29">
        <f t="shared" si="6"/>
        <v>0</v>
      </c>
      <c r="R67" s="72" t="e">
        <f t="shared" si="7"/>
        <v>#DIV/0!</v>
      </c>
    </row>
    <row r="68" spans="1:18" s="3" customFormat="1" ht="141.75" x14ac:dyDescent="0.25">
      <c r="A68" s="110" t="s">
        <v>80</v>
      </c>
      <c r="B68" s="101" t="s">
        <v>1052</v>
      </c>
      <c r="C68" s="102" t="s">
        <v>1237</v>
      </c>
      <c r="D68" s="16"/>
      <c r="E68" s="120" t="s">
        <v>1307</v>
      </c>
      <c r="F68" s="30"/>
      <c r="G68" s="29"/>
      <c r="H68" s="29"/>
      <c r="I68" s="31"/>
      <c r="J68" s="70"/>
      <c r="K68" s="30"/>
      <c r="L68" s="71"/>
      <c r="M68" s="29"/>
      <c r="N68" s="71"/>
      <c r="O68" s="29"/>
      <c r="P68" s="71"/>
      <c r="Q68" s="29"/>
      <c r="R68" s="72"/>
    </row>
    <row r="69" spans="1:18" s="3" customFormat="1" ht="31.5" x14ac:dyDescent="0.25">
      <c r="A69" s="110" t="s">
        <v>1053</v>
      </c>
      <c r="B69" s="101" t="s">
        <v>1046</v>
      </c>
      <c r="C69" s="102"/>
      <c r="D69" s="16" t="s">
        <v>38</v>
      </c>
      <c r="E69" s="112"/>
      <c r="F69" s="30">
        <v>47574.042626094335</v>
      </c>
      <c r="G69" s="29">
        <v>0</v>
      </c>
      <c r="H69" s="29">
        <v>0</v>
      </c>
      <c r="I69" s="31">
        <v>47574.042626094335</v>
      </c>
      <c r="J69" s="70"/>
      <c r="K69" s="30">
        <f t="shared" ref="K69:K130" si="8">SUM(M69,O69,Q69)</f>
        <v>47574.04</v>
      </c>
      <c r="L69" s="71">
        <f t="shared" ref="L69:L130" si="9">K69/F69</f>
        <v>0.99999994479984911</v>
      </c>
      <c r="M69" s="29">
        <f t="shared" ref="M69:M130" si="10">ROUND(G69-(G69*$M$6*$F$6),2)</f>
        <v>0</v>
      </c>
      <c r="N69" s="71" t="e">
        <f t="shared" ref="N69:N130" si="11">M69/G69</f>
        <v>#DIV/0!</v>
      </c>
      <c r="O69" s="29">
        <f t="shared" ref="O69:O130" si="12">ROUND(H69-(H69*$O$6*$F$6),2)</f>
        <v>0</v>
      </c>
      <c r="P69" s="71" t="e">
        <f t="shared" ref="P69:P130" si="13">O69/H69</f>
        <v>#DIV/0!</v>
      </c>
      <c r="Q69" s="29">
        <f t="shared" ref="Q69:Q130" si="14">ROUND((I69-(I69*$Q$6*$F$6)),2)</f>
        <v>47574.04</v>
      </c>
      <c r="R69" s="72">
        <f t="shared" ref="R69:R130" si="15">Q69/I69</f>
        <v>0.99999994479984911</v>
      </c>
    </row>
    <row r="70" spans="1:18" s="3" customFormat="1" ht="31.5" x14ac:dyDescent="0.25">
      <c r="A70" s="113" t="s">
        <v>81</v>
      </c>
      <c r="B70" s="102" t="s">
        <v>1238</v>
      </c>
      <c r="C70" s="102"/>
      <c r="D70" s="16" t="s">
        <v>38</v>
      </c>
      <c r="E70" s="104"/>
      <c r="F70" s="30">
        <v>298587.64621654857</v>
      </c>
      <c r="G70" s="29">
        <v>126933.37343999998</v>
      </c>
      <c r="H70" s="29">
        <v>171654.27277654858</v>
      </c>
      <c r="I70" s="31">
        <v>0</v>
      </c>
      <c r="J70" s="70"/>
      <c r="K70" s="30">
        <f t="shared" si="8"/>
        <v>298587.64</v>
      </c>
      <c r="L70" s="71">
        <f t="shared" si="9"/>
        <v>0.99999997918015482</v>
      </c>
      <c r="M70" s="29">
        <f t="shared" si="10"/>
        <v>126933.37</v>
      </c>
      <c r="N70" s="71">
        <f t="shared" si="11"/>
        <v>0.99999997289916831</v>
      </c>
      <c r="O70" s="29">
        <f t="shared" si="12"/>
        <v>171654.27</v>
      </c>
      <c r="P70" s="71">
        <f t="shared" si="13"/>
        <v>0.99999998382476274</v>
      </c>
      <c r="Q70" s="29">
        <f t="shared" si="14"/>
        <v>0</v>
      </c>
      <c r="R70" s="72" t="e">
        <f t="shared" si="15"/>
        <v>#DIV/0!</v>
      </c>
    </row>
    <row r="71" spans="1:18" s="3" customFormat="1" ht="31.5" x14ac:dyDescent="0.25">
      <c r="A71" s="113" t="s">
        <v>82</v>
      </c>
      <c r="B71" s="102" t="s">
        <v>1239</v>
      </c>
      <c r="C71" s="102"/>
      <c r="D71" s="16" t="s">
        <v>38</v>
      </c>
      <c r="E71" s="104"/>
      <c r="F71" s="30">
        <v>315890.87184846454</v>
      </c>
      <c r="G71" s="29">
        <v>130886.66879999997</v>
      </c>
      <c r="H71" s="29">
        <v>185004.20304846458</v>
      </c>
      <c r="I71" s="31">
        <v>0</v>
      </c>
      <c r="J71" s="70"/>
      <c r="K71" s="30">
        <f t="shared" si="8"/>
        <v>315890.87</v>
      </c>
      <c r="L71" s="71">
        <f t="shared" si="9"/>
        <v>0.9999999941484079</v>
      </c>
      <c r="M71" s="29">
        <f t="shared" si="10"/>
        <v>130886.67</v>
      </c>
      <c r="N71" s="71">
        <f t="shared" si="11"/>
        <v>1.0000000091682373</v>
      </c>
      <c r="O71" s="29">
        <f t="shared" si="12"/>
        <v>185004.2</v>
      </c>
      <c r="P71" s="71">
        <f t="shared" si="13"/>
        <v>0.99999998352218755</v>
      </c>
      <c r="Q71" s="29">
        <f t="shared" si="14"/>
        <v>0</v>
      </c>
      <c r="R71" s="72" t="e">
        <f t="shared" si="15"/>
        <v>#DIV/0!</v>
      </c>
    </row>
    <row r="72" spans="1:18" s="3" customFormat="1" ht="31.5" x14ac:dyDescent="0.25">
      <c r="A72" s="113" t="s">
        <v>83</v>
      </c>
      <c r="B72" s="102" t="s">
        <v>1240</v>
      </c>
      <c r="C72" s="102"/>
      <c r="D72" s="16" t="s">
        <v>38</v>
      </c>
      <c r="E72" s="104"/>
      <c r="F72" s="30">
        <v>329465.47557087924</v>
      </c>
      <c r="G72" s="29">
        <v>134843.06303999998</v>
      </c>
      <c r="H72" s="29">
        <v>194622.41253087926</v>
      </c>
      <c r="I72" s="31">
        <v>0</v>
      </c>
      <c r="J72" s="70"/>
      <c r="K72" s="30">
        <f t="shared" si="8"/>
        <v>329465.46999999997</v>
      </c>
      <c r="L72" s="71">
        <f t="shared" si="9"/>
        <v>0.99999998309115923</v>
      </c>
      <c r="M72" s="29">
        <f t="shared" si="10"/>
        <v>134843.06</v>
      </c>
      <c r="N72" s="71">
        <f t="shared" si="11"/>
        <v>0.99999997745527347</v>
      </c>
      <c r="O72" s="29">
        <f t="shared" si="12"/>
        <v>194622.41</v>
      </c>
      <c r="P72" s="71">
        <f t="shared" si="13"/>
        <v>0.99999998699595172</v>
      </c>
      <c r="Q72" s="29">
        <f t="shared" si="14"/>
        <v>0</v>
      </c>
      <c r="R72" s="72" t="e">
        <f t="shared" si="15"/>
        <v>#DIV/0!</v>
      </c>
    </row>
    <row r="73" spans="1:18" s="3" customFormat="1" ht="31.5" x14ac:dyDescent="0.25">
      <c r="A73" s="113" t="s">
        <v>84</v>
      </c>
      <c r="B73" s="102" t="s">
        <v>1241</v>
      </c>
      <c r="C73" s="102"/>
      <c r="D73" s="16" t="s">
        <v>38</v>
      </c>
      <c r="E73" s="104"/>
      <c r="F73" s="30">
        <v>348064.98682085302</v>
      </c>
      <c r="G73" s="29">
        <v>138844.27007999999</v>
      </c>
      <c r="H73" s="29">
        <v>209220.71674085304</v>
      </c>
      <c r="I73" s="31">
        <v>0</v>
      </c>
      <c r="J73" s="70"/>
      <c r="K73" s="30">
        <f t="shared" si="8"/>
        <v>348064.99</v>
      </c>
      <c r="L73" s="71">
        <f t="shared" si="9"/>
        <v>1.0000000091337742</v>
      </c>
      <c r="M73" s="29">
        <f t="shared" si="10"/>
        <v>138844.26999999999</v>
      </c>
      <c r="N73" s="71">
        <f t="shared" si="11"/>
        <v>0.9999999994238149</v>
      </c>
      <c r="O73" s="29">
        <f t="shared" si="12"/>
        <v>209220.72</v>
      </c>
      <c r="P73" s="71">
        <f t="shared" si="13"/>
        <v>1.0000000155775537</v>
      </c>
      <c r="Q73" s="29">
        <f t="shared" si="14"/>
        <v>0</v>
      </c>
      <c r="R73" s="72" t="e">
        <f t="shared" si="15"/>
        <v>#DIV/0!</v>
      </c>
    </row>
    <row r="74" spans="1:18" s="3" customFormat="1" ht="31.5" x14ac:dyDescent="0.25">
      <c r="A74" s="113" t="s">
        <v>85</v>
      </c>
      <c r="B74" s="102" t="s">
        <v>1242</v>
      </c>
      <c r="C74" s="102"/>
      <c r="D74" s="16" t="s">
        <v>38</v>
      </c>
      <c r="E74" s="104"/>
      <c r="F74" s="30">
        <v>375890.36599649605</v>
      </c>
      <c r="G74" s="29">
        <v>146974.06079999998</v>
      </c>
      <c r="H74" s="29">
        <v>228916.30519649608</v>
      </c>
      <c r="I74" s="31">
        <v>0</v>
      </c>
      <c r="J74" s="70"/>
      <c r="K74" s="30">
        <f t="shared" si="8"/>
        <v>375890.37</v>
      </c>
      <c r="L74" s="71">
        <f t="shared" si="9"/>
        <v>1.0000000106507223</v>
      </c>
      <c r="M74" s="29">
        <f t="shared" si="10"/>
        <v>146974.06</v>
      </c>
      <c r="N74" s="71">
        <f t="shared" si="11"/>
        <v>0.99999999455686284</v>
      </c>
      <c r="O74" s="29">
        <f t="shared" si="12"/>
        <v>228916.31</v>
      </c>
      <c r="P74" s="71">
        <f t="shared" si="13"/>
        <v>1.0000000209836688</v>
      </c>
      <c r="Q74" s="29">
        <f t="shared" si="14"/>
        <v>0</v>
      </c>
      <c r="R74" s="72" t="e">
        <f t="shared" si="15"/>
        <v>#DIV/0!</v>
      </c>
    </row>
    <row r="75" spans="1:18" s="3" customFormat="1" ht="31.5" x14ac:dyDescent="0.25">
      <c r="A75" s="113" t="s">
        <v>86</v>
      </c>
      <c r="B75" s="102" t="s">
        <v>1243</v>
      </c>
      <c r="C75" s="102"/>
      <c r="D75" s="16" t="s">
        <v>38</v>
      </c>
      <c r="E75" s="104"/>
      <c r="F75" s="30">
        <v>404710.42208888452</v>
      </c>
      <c r="G75" s="29">
        <v>154957.13279999999</v>
      </c>
      <c r="H75" s="29">
        <v>249753.28928888452</v>
      </c>
      <c r="I75" s="31">
        <v>0</v>
      </c>
      <c r="J75" s="70"/>
      <c r="K75" s="30">
        <f t="shared" si="8"/>
        <v>404710.42000000004</v>
      </c>
      <c r="L75" s="71">
        <f t="shared" si="9"/>
        <v>0.99999999483857005</v>
      </c>
      <c r="M75" s="29">
        <f t="shared" si="10"/>
        <v>154957.13</v>
      </c>
      <c r="N75" s="71">
        <f t="shared" si="11"/>
        <v>0.99999998193048656</v>
      </c>
      <c r="O75" s="29">
        <f t="shared" si="12"/>
        <v>249753.29</v>
      </c>
      <c r="P75" s="71">
        <f t="shared" si="13"/>
        <v>1.0000000028472718</v>
      </c>
      <c r="Q75" s="29">
        <f t="shared" si="14"/>
        <v>0</v>
      </c>
      <c r="R75" s="72" t="e">
        <f t="shared" si="15"/>
        <v>#DIV/0!</v>
      </c>
    </row>
    <row r="76" spans="1:18" s="3" customFormat="1" ht="31.5" x14ac:dyDescent="0.25">
      <c r="A76" s="113" t="s">
        <v>87</v>
      </c>
      <c r="B76" s="102" t="s">
        <v>1244</v>
      </c>
      <c r="C76" s="102"/>
      <c r="D76" s="16" t="s">
        <v>38</v>
      </c>
      <c r="E76" s="104"/>
      <c r="F76" s="30">
        <v>443184.80693297891</v>
      </c>
      <c r="G76" s="29">
        <v>171478.82879999999</v>
      </c>
      <c r="H76" s="29">
        <v>271705.97813297895</v>
      </c>
      <c r="I76" s="31">
        <v>0</v>
      </c>
      <c r="J76" s="70"/>
      <c r="K76" s="30">
        <f t="shared" si="8"/>
        <v>443184.80999999994</v>
      </c>
      <c r="L76" s="71">
        <f t="shared" si="9"/>
        <v>1.0000000069204111</v>
      </c>
      <c r="M76" s="29">
        <f t="shared" si="10"/>
        <v>171478.83</v>
      </c>
      <c r="N76" s="71">
        <f t="shared" si="11"/>
        <v>1.0000000069979484</v>
      </c>
      <c r="O76" s="29">
        <f t="shared" si="12"/>
        <v>271705.98</v>
      </c>
      <c r="P76" s="71">
        <f t="shared" si="13"/>
        <v>1.0000000068714756</v>
      </c>
      <c r="Q76" s="29">
        <f t="shared" si="14"/>
        <v>0</v>
      </c>
      <c r="R76" s="72" t="e">
        <f t="shared" si="15"/>
        <v>#DIV/0!</v>
      </c>
    </row>
    <row r="77" spans="1:18" s="3" customFormat="1" ht="31.5" x14ac:dyDescent="0.25">
      <c r="A77" s="119" t="s">
        <v>1054</v>
      </c>
      <c r="B77" s="102" t="s">
        <v>1245</v>
      </c>
      <c r="C77" s="102"/>
      <c r="D77" s="16" t="s">
        <v>38</v>
      </c>
      <c r="E77" s="104"/>
      <c r="F77" s="30">
        <v>359168.88425500033</v>
      </c>
      <c r="G77" s="29">
        <v>126933.37343999998</v>
      </c>
      <c r="H77" s="29">
        <v>232235.51081500037</v>
      </c>
      <c r="I77" s="31">
        <v>0</v>
      </c>
      <c r="J77" s="70"/>
      <c r="K77" s="30">
        <f t="shared" si="8"/>
        <v>359168.88</v>
      </c>
      <c r="L77" s="71">
        <f t="shared" si="9"/>
        <v>0.99999998815320446</v>
      </c>
      <c r="M77" s="29">
        <f t="shared" si="10"/>
        <v>126933.37</v>
      </c>
      <c r="N77" s="71">
        <f t="shared" si="11"/>
        <v>0.99999997289916831</v>
      </c>
      <c r="O77" s="29">
        <f t="shared" si="12"/>
        <v>232235.51</v>
      </c>
      <c r="P77" s="71">
        <f t="shared" si="13"/>
        <v>0.99999999649062987</v>
      </c>
      <c r="Q77" s="29">
        <f t="shared" si="14"/>
        <v>0</v>
      </c>
      <c r="R77" s="72" t="e">
        <f t="shared" si="15"/>
        <v>#DIV/0!</v>
      </c>
    </row>
    <row r="78" spans="1:18" s="3" customFormat="1" ht="31.5" x14ac:dyDescent="0.25">
      <c r="A78" s="119" t="s">
        <v>1055</v>
      </c>
      <c r="B78" s="102" t="s">
        <v>1246</v>
      </c>
      <c r="C78" s="102"/>
      <c r="D78" s="16" t="s">
        <v>38</v>
      </c>
      <c r="E78" s="104"/>
      <c r="F78" s="30">
        <v>372698.04756500007</v>
      </c>
      <c r="G78" s="29">
        <v>130886.66879999997</v>
      </c>
      <c r="H78" s="29">
        <v>241811.37876500012</v>
      </c>
      <c r="I78" s="31">
        <v>0</v>
      </c>
      <c r="J78" s="70"/>
      <c r="K78" s="30">
        <f t="shared" si="8"/>
        <v>372698.05</v>
      </c>
      <c r="L78" s="71">
        <f t="shared" si="9"/>
        <v>1.0000000065334389</v>
      </c>
      <c r="M78" s="29">
        <f t="shared" si="10"/>
        <v>130886.67</v>
      </c>
      <c r="N78" s="71">
        <f t="shared" si="11"/>
        <v>1.0000000091682373</v>
      </c>
      <c r="O78" s="29">
        <f t="shared" si="12"/>
        <v>241811.38</v>
      </c>
      <c r="P78" s="71">
        <f t="shared" si="13"/>
        <v>1.0000000051072861</v>
      </c>
      <c r="Q78" s="29">
        <f t="shared" si="14"/>
        <v>0</v>
      </c>
      <c r="R78" s="72" t="e">
        <f t="shared" si="15"/>
        <v>#DIV/0!</v>
      </c>
    </row>
    <row r="79" spans="1:18" s="3" customFormat="1" ht="31.5" x14ac:dyDescent="0.25">
      <c r="A79" s="119" t="s">
        <v>1056</v>
      </c>
      <c r="B79" s="102" t="s">
        <v>1247</v>
      </c>
      <c r="C79" s="102"/>
      <c r="D79" s="16" t="s">
        <v>38</v>
      </c>
      <c r="E79" s="104"/>
      <c r="F79" s="30">
        <v>386065.53470500046</v>
      </c>
      <c r="G79" s="29">
        <v>134843.06303999998</v>
      </c>
      <c r="H79" s="29">
        <v>251222.47166500051</v>
      </c>
      <c r="I79" s="31">
        <v>0</v>
      </c>
      <c r="J79" s="70"/>
      <c r="K79" s="30">
        <f t="shared" si="8"/>
        <v>386065.53</v>
      </c>
      <c r="L79" s="71">
        <f t="shared" si="9"/>
        <v>0.99999998781294885</v>
      </c>
      <c r="M79" s="29">
        <f t="shared" si="10"/>
        <v>134843.06</v>
      </c>
      <c r="N79" s="71">
        <f t="shared" si="11"/>
        <v>0.99999997745527347</v>
      </c>
      <c r="O79" s="29">
        <f t="shared" si="12"/>
        <v>251222.47</v>
      </c>
      <c r="P79" s="71">
        <f t="shared" si="13"/>
        <v>0.99999999337240608</v>
      </c>
      <c r="Q79" s="29">
        <f t="shared" si="14"/>
        <v>0</v>
      </c>
      <c r="R79" s="72" t="e">
        <f t="shared" si="15"/>
        <v>#DIV/0!</v>
      </c>
    </row>
    <row r="80" spans="1:18" s="3" customFormat="1" ht="31.5" x14ac:dyDescent="0.25">
      <c r="A80" s="119" t="s">
        <v>1057</v>
      </c>
      <c r="B80" s="102" t="s">
        <v>1248</v>
      </c>
      <c r="C80" s="102"/>
      <c r="D80" s="16" t="s">
        <v>38</v>
      </c>
      <c r="E80" s="104"/>
      <c r="F80" s="30">
        <v>399478.18994500046</v>
      </c>
      <c r="G80" s="29">
        <v>138844.27007999999</v>
      </c>
      <c r="H80" s="29">
        <v>260633.9198650005</v>
      </c>
      <c r="I80" s="31">
        <v>0</v>
      </c>
      <c r="J80" s="70"/>
      <c r="K80" s="30">
        <f t="shared" si="8"/>
        <v>399478.19</v>
      </c>
      <c r="L80" s="71">
        <f t="shared" si="9"/>
        <v>1.0000000001376785</v>
      </c>
      <c r="M80" s="29">
        <f t="shared" si="10"/>
        <v>138844.26999999999</v>
      </c>
      <c r="N80" s="71">
        <f t="shared" si="11"/>
        <v>0.9999999994238149</v>
      </c>
      <c r="O80" s="29">
        <f t="shared" si="12"/>
        <v>260633.92</v>
      </c>
      <c r="P80" s="71">
        <f t="shared" si="13"/>
        <v>1.0000000005179661</v>
      </c>
      <c r="Q80" s="29">
        <f t="shared" si="14"/>
        <v>0</v>
      </c>
      <c r="R80" s="72" t="e">
        <f t="shared" si="15"/>
        <v>#DIV/0!</v>
      </c>
    </row>
    <row r="81" spans="1:18" s="3" customFormat="1" ht="31.5" x14ac:dyDescent="0.25">
      <c r="A81" s="119" t="s">
        <v>1058</v>
      </c>
      <c r="B81" s="102" t="s">
        <v>1249</v>
      </c>
      <c r="C81" s="102"/>
      <c r="D81" s="16" t="s">
        <v>38</v>
      </c>
      <c r="E81" s="104"/>
      <c r="F81" s="30">
        <v>426430.54046500009</v>
      </c>
      <c r="G81" s="29">
        <v>146974.06079999998</v>
      </c>
      <c r="H81" s="29">
        <v>279456.47966500011</v>
      </c>
      <c r="I81" s="31">
        <v>0</v>
      </c>
      <c r="J81" s="70"/>
      <c r="K81" s="30">
        <f t="shared" si="8"/>
        <v>426430.54</v>
      </c>
      <c r="L81" s="71">
        <f t="shared" si="9"/>
        <v>0.99999999890955249</v>
      </c>
      <c r="M81" s="29">
        <f t="shared" si="10"/>
        <v>146974.06</v>
      </c>
      <c r="N81" s="71">
        <f t="shared" si="11"/>
        <v>0.99999999455686284</v>
      </c>
      <c r="O81" s="29">
        <f t="shared" si="12"/>
        <v>279456.48</v>
      </c>
      <c r="P81" s="71">
        <f t="shared" si="13"/>
        <v>1.0000000011987551</v>
      </c>
      <c r="Q81" s="29">
        <f t="shared" si="14"/>
        <v>0</v>
      </c>
      <c r="R81" s="72" t="e">
        <f t="shared" si="15"/>
        <v>#DIV/0!</v>
      </c>
    </row>
    <row r="82" spans="1:18" s="3" customFormat="1" ht="31.5" x14ac:dyDescent="0.25">
      <c r="A82" s="119" t="s">
        <v>1059</v>
      </c>
      <c r="B82" s="102" t="s">
        <v>1250</v>
      </c>
      <c r="C82" s="102"/>
      <c r="D82" s="16" t="s">
        <v>38</v>
      </c>
      <c r="E82" s="104"/>
      <c r="F82" s="30">
        <v>446970.43806499953</v>
      </c>
      <c r="G82" s="29">
        <v>154957.13279999999</v>
      </c>
      <c r="H82" s="29">
        <v>292013.30526499951</v>
      </c>
      <c r="I82" s="31">
        <v>0</v>
      </c>
      <c r="J82" s="70"/>
      <c r="K82" s="30">
        <f t="shared" si="8"/>
        <v>446970.44</v>
      </c>
      <c r="L82" s="71">
        <f t="shared" si="9"/>
        <v>1.0000000043291464</v>
      </c>
      <c r="M82" s="29">
        <f t="shared" si="10"/>
        <v>154957.13</v>
      </c>
      <c r="N82" s="71">
        <f t="shared" si="11"/>
        <v>0.99999998193048656</v>
      </c>
      <c r="O82" s="29">
        <f t="shared" si="12"/>
        <v>292013.31</v>
      </c>
      <c r="P82" s="71">
        <f t="shared" si="13"/>
        <v>1.0000000162150162</v>
      </c>
      <c r="Q82" s="29">
        <f t="shared" si="14"/>
        <v>0</v>
      </c>
      <c r="R82" s="72" t="e">
        <f t="shared" si="15"/>
        <v>#DIV/0!</v>
      </c>
    </row>
    <row r="83" spans="1:18" s="3" customFormat="1" ht="31.5" x14ac:dyDescent="0.25">
      <c r="A83" s="119" t="s">
        <v>1060</v>
      </c>
      <c r="B83" s="102" t="s">
        <v>1251</v>
      </c>
      <c r="C83" s="102"/>
      <c r="D83" s="16" t="s">
        <v>38</v>
      </c>
      <c r="E83" s="104"/>
      <c r="F83" s="30">
        <v>521150.62946499977</v>
      </c>
      <c r="G83" s="29">
        <v>171478.82879999999</v>
      </c>
      <c r="H83" s="29">
        <v>349671.80066499976</v>
      </c>
      <c r="I83" s="31">
        <v>0</v>
      </c>
      <c r="J83" s="70"/>
      <c r="K83" s="30">
        <f t="shared" si="8"/>
        <v>521150.63</v>
      </c>
      <c r="L83" s="71">
        <f t="shared" si="9"/>
        <v>1.000000001026575</v>
      </c>
      <c r="M83" s="29">
        <f t="shared" si="10"/>
        <v>171478.83</v>
      </c>
      <c r="N83" s="71">
        <f t="shared" si="11"/>
        <v>1.0000000069979484</v>
      </c>
      <c r="O83" s="29">
        <f t="shared" si="12"/>
        <v>349671.8</v>
      </c>
      <c r="P83" s="71">
        <f t="shared" si="13"/>
        <v>0.99999999809821738</v>
      </c>
      <c r="Q83" s="29">
        <f t="shared" si="14"/>
        <v>0</v>
      </c>
      <c r="R83" s="72" t="e">
        <f t="shared" si="15"/>
        <v>#DIV/0!</v>
      </c>
    </row>
    <row r="84" spans="1:18" s="3" customFormat="1" ht="47.25" x14ac:dyDescent="0.25">
      <c r="A84" s="110" t="s">
        <v>88</v>
      </c>
      <c r="B84" s="101" t="s">
        <v>89</v>
      </c>
      <c r="C84" s="102" t="s">
        <v>922</v>
      </c>
      <c r="D84" s="16"/>
      <c r="E84" s="120" t="s">
        <v>1061</v>
      </c>
      <c r="F84" s="30"/>
      <c r="G84" s="29"/>
      <c r="H84" s="29"/>
      <c r="I84" s="31"/>
      <c r="J84" s="70"/>
      <c r="K84" s="30"/>
      <c r="L84" s="71"/>
      <c r="M84" s="29"/>
      <c r="N84" s="71"/>
      <c r="O84" s="29"/>
      <c r="P84" s="71"/>
      <c r="Q84" s="29"/>
      <c r="R84" s="72"/>
    </row>
    <row r="85" spans="1:18" s="3" customFormat="1" ht="31.5" x14ac:dyDescent="0.25">
      <c r="A85" s="110" t="s">
        <v>1062</v>
      </c>
      <c r="B85" s="101" t="s">
        <v>1046</v>
      </c>
      <c r="C85" s="102"/>
      <c r="D85" s="16" t="s">
        <v>92</v>
      </c>
      <c r="E85" s="120"/>
      <c r="F85" s="30">
        <v>828.34358640000005</v>
      </c>
      <c r="G85" s="29">
        <v>0</v>
      </c>
      <c r="H85" s="29">
        <v>0</v>
      </c>
      <c r="I85" s="31">
        <v>828.34358640000005</v>
      </c>
      <c r="J85" s="70"/>
      <c r="K85" s="30">
        <f t="shared" si="8"/>
        <v>828.34</v>
      </c>
      <c r="L85" s="71">
        <f t="shared" si="9"/>
        <v>0.99999567039564385</v>
      </c>
      <c r="M85" s="29">
        <f t="shared" si="10"/>
        <v>0</v>
      </c>
      <c r="N85" s="71" t="e">
        <f t="shared" si="11"/>
        <v>#DIV/0!</v>
      </c>
      <c r="O85" s="29">
        <f t="shared" si="12"/>
        <v>0</v>
      </c>
      <c r="P85" s="71" t="e">
        <f t="shared" si="13"/>
        <v>#DIV/0!</v>
      </c>
      <c r="Q85" s="29">
        <f t="shared" si="14"/>
        <v>828.34</v>
      </c>
      <c r="R85" s="72">
        <f t="shared" si="15"/>
        <v>0.99999567039564385</v>
      </c>
    </row>
    <row r="86" spans="1:18" s="3" customFormat="1" ht="31.5" x14ac:dyDescent="0.25">
      <c r="A86" s="113" t="s">
        <v>90</v>
      </c>
      <c r="B86" s="102" t="s">
        <v>91</v>
      </c>
      <c r="C86" s="102"/>
      <c r="D86" s="16" t="s">
        <v>92</v>
      </c>
      <c r="E86" s="74"/>
      <c r="F86" s="30">
        <v>3767.5520999999999</v>
      </c>
      <c r="G86" s="29">
        <v>1791.2736</v>
      </c>
      <c r="H86" s="29">
        <v>1976.2785000000001</v>
      </c>
      <c r="I86" s="31">
        <v>0</v>
      </c>
      <c r="J86" s="70"/>
      <c r="K86" s="30">
        <f t="shared" si="8"/>
        <v>3767.55</v>
      </c>
      <c r="L86" s="71">
        <f t="shared" si="9"/>
        <v>0.9999994426089025</v>
      </c>
      <c r="M86" s="29">
        <f t="shared" si="10"/>
        <v>1791.27</v>
      </c>
      <c r="N86" s="71">
        <f t="shared" si="11"/>
        <v>0.99999799025676483</v>
      </c>
      <c r="O86" s="29">
        <f t="shared" si="12"/>
        <v>1976.28</v>
      </c>
      <c r="P86" s="71">
        <f t="shared" si="13"/>
        <v>1.000000759002337</v>
      </c>
      <c r="Q86" s="29">
        <f t="shared" si="14"/>
        <v>0</v>
      </c>
      <c r="R86" s="72" t="e">
        <f t="shared" si="15"/>
        <v>#DIV/0!</v>
      </c>
    </row>
    <row r="87" spans="1:18" s="3" customFormat="1" ht="31.5" x14ac:dyDescent="0.25">
      <c r="A87" s="113" t="s">
        <v>93</v>
      </c>
      <c r="B87" s="102" t="s">
        <v>94</v>
      </c>
      <c r="C87" s="102"/>
      <c r="D87" s="16" t="s">
        <v>92</v>
      </c>
      <c r="E87" s="74"/>
      <c r="F87" s="30">
        <v>5774.8453500000005</v>
      </c>
      <c r="G87" s="29">
        <v>2864.2656000000002</v>
      </c>
      <c r="H87" s="29">
        <v>2910.5797500000003</v>
      </c>
      <c r="I87" s="31">
        <v>0</v>
      </c>
      <c r="J87" s="70"/>
      <c r="K87" s="30">
        <f t="shared" si="8"/>
        <v>5774.85</v>
      </c>
      <c r="L87" s="71">
        <f t="shared" si="9"/>
        <v>1.0000008052163682</v>
      </c>
      <c r="M87" s="29">
        <f t="shared" si="10"/>
        <v>2864.27</v>
      </c>
      <c r="N87" s="71">
        <f t="shared" si="11"/>
        <v>1.0000015361703887</v>
      </c>
      <c r="O87" s="29">
        <f t="shared" si="12"/>
        <v>2910.58</v>
      </c>
      <c r="P87" s="71">
        <f t="shared" si="13"/>
        <v>1.0000000858935405</v>
      </c>
      <c r="Q87" s="29">
        <f t="shared" si="14"/>
        <v>0</v>
      </c>
      <c r="R87" s="72" t="e">
        <f t="shared" si="15"/>
        <v>#DIV/0!</v>
      </c>
    </row>
    <row r="88" spans="1:18" s="3" customFormat="1" ht="31.5" x14ac:dyDescent="0.25">
      <c r="A88" s="113" t="s">
        <v>95</v>
      </c>
      <c r="B88" s="102" t="s">
        <v>96</v>
      </c>
      <c r="C88" s="102"/>
      <c r="D88" s="16" t="s">
        <v>92</v>
      </c>
      <c r="E88" s="74"/>
      <c r="F88" s="30">
        <v>7809.6727499999997</v>
      </c>
      <c r="G88" s="29">
        <v>3937.2575999999999</v>
      </c>
      <c r="H88" s="29">
        <v>3872.4151500000003</v>
      </c>
      <c r="I88" s="31">
        <v>0</v>
      </c>
      <c r="J88" s="70"/>
      <c r="K88" s="30">
        <f t="shared" si="8"/>
        <v>7809.68</v>
      </c>
      <c r="L88" s="71">
        <f t="shared" si="9"/>
        <v>1.0000009283359537</v>
      </c>
      <c r="M88" s="29">
        <f t="shared" si="10"/>
        <v>3937.26</v>
      </c>
      <c r="N88" s="71">
        <f t="shared" si="11"/>
        <v>1.0000006095613354</v>
      </c>
      <c r="O88" s="29">
        <f t="shared" si="12"/>
        <v>3872.42</v>
      </c>
      <c r="P88" s="71">
        <f t="shared" si="13"/>
        <v>1.000001252448359</v>
      </c>
      <c r="Q88" s="29">
        <f t="shared" si="14"/>
        <v>0</v>
      </c>
      <c r="R88" s="72" t="e">
        <f t="shared" si="15"/>
        <v>#DIV/0!</v>
      </c>
    </row>
    <row r="89" spans="1:18" s="3" customFormat="1" ht="31.5" x14ac:dyDescent="0.25">
      <c r="A89" s="113" t="s">
        <v>97</v>
      </c>
      <c r="B89" s="102" t="s">
        <v>98</v>
      </c>
      <c r="C89" s="102"/>
      <c r="D89" s="16" t="s">
        <v>92</v>
      </c>
      <c r="E89" s="74"/>
      <c r="F89" s="30">
        <v>10643.4702</v>
      </c>
      <c r="G89" s="29">
        <v>5024.7071999999989</v>
      </c>
      <c r="H89" s="29">
        <v>5618.7630000000008</v>
      </c>
      <c r="I89" s="31">
        <v>0</v>
      </c>
      <c r="J89" s="70"/>
      <c r="K89" s="30">
        <f t="shared" si="8"/>
        <v>10643.470000000001</v>
      </c>
      <c r="L89" s="71">
        <f t="shared" si="9"/>
        <v>0.99999998120913625</v>
      </c>
      <c r="M89" s="29">
        <f t="shared" si="10"/>
        <v>5024.71</v>
      </c>
      <c r="N89" s="71">
        <f t="shared" si="11"/>
        <v>1.0000005572464006</v>
      </c>
      <c r="O89" s="29">
        <f t="shared" si="12"/>
        <v>5618.76</v>
      </c>
      <c r="P89" s="71">
        <f t="shared" si="13"/>
        <v>0.99999946607465018</v>
      </c>
      <c r="Q89" s="29">
        <f t="shared" si="14"/>
        <v>0</v>
      </c>
      <c r="R89" s="72" t="e">
        <f t="shared" si="15"/>
        <v>#DIV/0!</v>
      </c>
    </row>
    <row r="90" spans="1:18" s="3" customFormat="1" ht="31.5" x14ac:dyDescent="0.25">
      <c r="A90" s="113" t="s">
        <v>99</v>
      </c>
      <c r="B90" s="102" t="s">
        <v>100</v>
      </c>
      <c r="C90" s="102"/>
      <c r="D90" s="16" t="s">
        <v>92</v>
      </c>
      <c r="E90" s="74"/>
      <c r="F90" s="30">
        <v>14803.174574999999</v>
      </c>
      <c r="G90" s="29">
        <v>7315.804799999999</v>
      </c>
      <c r="H90" s="29">
        <v>7487.3697750000001</v>
      </c>
      <c r="I90" s="31">
        <v>0</v>
      </c>
      <c r="J90" s="70"/>
      <c r="K90" s="30">
        <f t="shared" si="8"/>
        <v>14803.17</v>
      </c>
      <c r="L90" s="71">
        <f t="shared" si="9"/>
        <v>0.99999969094467034</v>
      </c>
      <c r="M90" s="29">
        <f t="shared" si="10"/>
        <v>7315.8</v>
      </c>
      <c r="N90" s="71">
        <f t="shared" si="11"/>
        <v>0.99999934388626677</v>
      </c>
      <c r="O90" s="29">
        <f t="shared" si="12"/>
        <v>7487.37</v>
      </c>
      <c r="P90" s="71">
        <f t="shared" si="13"/>
        <v>1.000000030050606</v>
      </c>
      <c r="Q90" s="29">
        <f t="shared" si="14"/>
        <v>0</v>
      </c>
      <c r="R90" s="72" t="e">
        <f t="shared" si="15"/>
        <v>#DIV/0!</v>
      </c>
    </row>
    <row r="91" spans="1:18" s="3" customFormat="1" ht="31.5" x14ac:dyDescent="0.25">
      <c r="A91" s="113" t="s">
        <v>101</v>
      </c>
      <c r="B91" s="102" t="s">
        <v>1063</v>
      </c>
      <c r="C91" s="102"/>
      <c r="D91" s="16" t="s">
        <v>92</v>
      </c>
      <c r="E91" s="74"/>
      <c r="F91" s="30">
        <v>21189.257295000003</v>
      </c>
      <c r="G91" s="29">
        <v>9234.4320000000007</v>
      </c>
      <c r="H91" s="29">
        <v>11954.825295000002</v>
      </c>
      <c r="I91" s="31">
        <v>0</v>
      </c>
      <c r="J91" s="70"/>
      <c r="K91" s="30">
        <f t="shared" si="8"/>
        <v>21189.260000000002</v>
      </c>
      <c r="L91" s="71">
        <f t="shared" si="9"/>
        <v>1.0000001276590285</v>
      </c>
      <c r="M91" s="29">
        <f t="shared" si="10"/>
        <v>9234.43</v>
      </c>
      <c r="N91" s="71">
        <f t="shared" si="11"/>
        <v>0.99999978341927254</v>
      </c>
      <c r="O91" s="29">
        <f t="shared" si="12"/>
        <v>11954.83</v>
      </c>
      <c r="P91" s="71">
        <f t="shared" si="13"/>
        <v>1.0000003935649315</v>
      </c>
      <c r="Q91" s="29">
        <f t="shared" si="14"/>
        <v>0</v>
      </c>
      <c r="R91" s="72" t="e">
        <f t="shared" si="15"/>
        <v>#DIV/0!</v>
      </c>
    </row>
    <row r="92" spans="1:18" s="3" customFormat="1" ht="31.5" x14ac:dyDescent="0.25">
      <c r="A92" s="113" t="s">
        <v>1064</v>
      </c>
      <c r="B92" s="102" t="s">
        <v>1065</v>
      </c>
      <c r="C92" s="102"/>
      <c r="D92" s="16" t="s">
        <v>92</v>
      </c>
      <c r="E92" s="74"/>
      <c r="F92" s="30">
        <v>29822.226434999997</v>
      </c>
      <c r="G92" s="29">
        <v>13277.5584</v>
      </c>
      <c r="H92" s="29">
        <v>16544.668034999999</v>
      </c>
      <c r="I92" s="31">
        <v>0</v>
      </c>
      <c r="J92" s="70"/>
      <c r="K92" s="30">
        <f t="shared" si="8"/>
        <v>29822.229999999996</v>
      </c>
      <c r="L92" s="71">
        <f t="shared" si="9"/>
        <v>1.0000001195417119</v>
      </c>
      <c r="M92" s="29">
        <f t="shared" si="10"/>
        <v>13277.56</v>
      </c>
      <c r="N92" s="71">
        <f t="shared" si="11"/>
        <v>1.0000001205040829</v>
      </c>
      <c r="O92" s="29">
        <f t="shared" si="12"/>
        <v>16544.669999999998</v>
      </c>
      <c r="P92" s="71">
        <f t="shared" si="13"/>
        <v>1.0000001187693821</v>
      </c>
      <c r="Q92" s="29">
        <f t="shared" si="14"/>
        <v>0</v>
      </c>
      <c r="R92" s="72" t="e">
        <f t="shared" si="15"/>
        <v>#DIV/0!</v>
      </c>
    </row>
    <row r="93" spans="1:18" s="3" customFormat="1" ht="126" x14ac:dyDescent="0.25">
      <c r="A93" s="110" t="s">
        <v>102</v>
      </c>
      <c r="B93" s="101" t="s">
        <v>103</v>
      </c>
      <c r="C93" s="102" t="s">
        <v>1252</v>
      </c>
      <c r="D93" s="16"/>
      <c r="E93" s="120" t="s">
        <v>1253</v>
      </c>
      <c r="F93" s="30"/>
      <c r="G93" s="29"/>
      <c r="H93" s="29"/>
      <c r="I93" s="31"/>
      <c r="J93" s="70"/>
      <c r="K93" s="30"/>
      <c r="L93" s="71"/>
      <c r="M93" s="29"/>
      <c r="N93" s="71"/>
      <c r="O93" s="29"/>
      <c r="P93" s="71"/>
      <c r="Q93" s="29"/>
      <c r="R93" s="72"/>
    </row>
    <row r="94" spans="1:18" s="3" customFormat="1" ht="15.75" x14ac:dyDescent="0.25">
      <c r="A94" s="110" t="s">
        <v>104</v>
      </c>
      <c r="B94" s="102" t="s">
        <v>1066</v>
      </c>
      <c r="C94" s="102"/>
      <c r="D94" s="16" t="s">
        <v>106</v>
      </c>
      <c r="E94" s="120"/>
      <c r="F94" s="30">
        <v>11000.405518750005</v>
      </c>
      <c r="G94" s="29">
        <v>3989.5295999999998</v>
      </c>
      <c r="H94" s="29">
        <v>6463.5643187500036</v>
      </c>
      <c r="I94" s="31">
        <v>547.31160000000011</v>
      </c>
      <c r="J94" s="70"/>
      <c r="K94" s="30">
        <f t="shared" si="8"/>
        <v>11000.4</v>
      </c>
      <c r="L94" s="71">
        <f t="shared" si="9"/>
        <v>0.99999949831394885</v>
      </c>
      <c r="M94" s="29">
        <f t="shared" si="10"/>
        <v>3989.53</v>
      </c>
      <c r="N94" s="71">
        <f t="shared" si="11"/>
        <v>1.000000100262447</v>
      </c>
      <c r="O94" s="29">
        <f t="shared" si="12"/>
        <v>6463.56</v>
      </c>
      <c r="P94" s="71">
        <f t="shared" si="13"/>
        <v>0.99999933183151113</v>
      </c>
      <c r="Q94" s="29">
        <f t="shared" si="14"/>
        <v>547.30999999999995</v>
      </c>
      <c r="R94" s="72">
        <f t="shared" si="15"/>
        <v>0.99999707661960724</v>
      </c>
    </row>
    <row r="95" spans="1:18" s="3" customFormat="1" ht="15.75" x14ac:dyDescent="0.25">
      <c r="A95" s="110" t="s">
        <v>107</v>
      </c>
      <c r="B95" s="102" t="s">
        <v>1067</v>
      </c>
      <c r="C95" s="102"/>
      <c r="D95" s="16" t="s">
        <v>106</v>
      </c>
      <c r="E95" s="120"/>
      <c r="F95" s="30">
        <v>12805.922158750003</v>
      </c>
      <c r="G95" s="29">
        <v>5547.503999999999</v>
      </c>
      <c r="H95" s="29">
        <v>6463.5643187500036</v>
      </c>
      <c r="I95" s="31">
        <v>794.8538400000001</v>
      </c>
      <c r="J95" s="70"/>
      <c r="K95" s="30">
        <f t="shared" si="8"/>
        <v>12805.910000000002</v>
      </c>
      <c r="L95" s="71">
        <f t="shared" si="9"/>
        <v>0.99999905053694293</v>
      </c>
      <c r="M95" s="29">
        <f t="shared" si="10"/>
        <v>5547.5</v>
      </c>
      <c r="N95" s="71">
        <f t="shared" si="11"/>
        <v>0.99999927895500407</v>
      </c>
      <c r="O95" s="29">
        <f t="shared" si="12"/>
        <v>6463.56</v>
      </c>
      <c r="P95" s="71">
        <f t="shared" si="13"/>
        <v>0.99999933183151113</v>
      </c>
      <c r="Q95" s="29">
        <f t="shared" si="14"/>
        <v>794.85</v>
      </c>
      <c r="R95" s="72">
        <f t="shared" si="15"/>
        <v>0.99999516892313167</v>
      </c>
    </row>
    <row r="96" spans="1:18" s="3" customFormat="1" ht="15.75" x14ac:dyDescent="0.25">
      <c r="A96" s="110" t="s">
        <v>109</v>
      </c>
      <c r="B96" s="102" t="s">
        <v>105</v>
      </c>
      <c r="C96" s="102"/>
      <c r="D96" s="16" t="s">
        <v>106</v>
      </c>
      <c r="E96" s="74"/>
      <c r="F96" s="30">
        <v>14363.877358750004</v>
      </c>
      <c r="G96" s="29">
        <v>7105.4592000000002</v>
      </c>
      <c r="H96" s="29">
        <v>6463.5643187500036</v>
      </c>
      <c r="I96" s="31">
        <v>794.8538400000001</v>
      </c>
      <c r="J96" s="70"/>
      <c r="K96" s="30">
        <f t="shared" si="8"/>
        <v>14363.87</v>
      </c>
      <c r="L96" s="71">
        <f t="shared" si="9"/>
        <v>0.99999948769055746</v>
      </c>
      <c r="M96" s="29">
        <f t="shared" si="10"/>
        <v>7105.46</v>
      </c>
      <c r="N96" s="71">
        <f t="shared" si="11"/>
        <v>1.0000001125894862</v>
      </c>
      <c r="O96" s="29">
        <f t="shared" si="12"/>
        <v>6463.56</v>
      </c>
      <c r="P96" s="71">
        <f t="shared" si="13"/>
        <v>0.99999933183151113</v>
      </c>
      <c r="Q96" s="29">
        <f t="shared" si="14"/>
        <v>794.85</v>
      </c>
      <c r="R96" s="72">
        <f t="shared" si="15"/>
        <v>0.99999516892313167</v>
      </c>
    </row>
    <row r="97" spans="1:18" s="3" customFormat="1" ht="15.75" x14ac:dyDescent="0.25">
      <c r="A97" s="110" t="s">
        <v>111</v>
      </c>
      <c r="B97" s="102" t="s">
        <v>1068</v>
      </c>
      <c r="C97" s="102"/>
      <c r="D97" s="16" t="s">
        <v>106</v>
      </c>
      <c r="E97" s="74"/>
      <c r="F97" s="30">
        <v>15928.965358750003</v>
      </c>
      <c r="G97" s="29">
        <v>8670.5472000000009</v>
      </c>
      <c r="H97" s="29">
        <v>6463.5643187500036</v>
      </c>
      <c r="I97" s="31">
        <v>794.8538400000001</v>
      </c>
      <c r="J97" s="70"/>
      <c r="K97" s="30">
        <f t="shared" si="8"/>
        <v>15928.960000000001</v>
      </c>
      <c r="L97" s="71">
        <f t="shared" si="9"/>
        <v>0.99999966358455294</v>
      </c>
      <c r="M97" s="29">
        <f t="shared" si="10"/>
        <v>8670.5499999999993</v>
      </c>
      <c r="N97" s="71">
        <f t="shared" si="11"/>
        <v>1.0000003229323287</v>
      </c>
      <c r="O97" s="29">
        <f t="shared" si="12"/>
        <v>6463.56</v>
      </c>
      <c r="P97" s="71">
        <f t="shared" si="13"/>
        <v>0.99999933183151113</v>
      </c>
      <c r="Q97" s="29">
        <f t="shared" si="14"/>
        <v>794.85</v>
      </c>
      <c r="R97" s="72">
        <f t="shared" si="15"/>
        <v>0.99999516892313167</v>
      </c>
    </row>
    <row r="98" spans="1:18" s="3" customFormat="1" ht="15.75" x14ac:dyDescent="0.25">
      <c r="A98" s="110" t="s">
        <v>113</v>
      </c>
      <c r="B98" s="102" t="s">
        <v>108</v>
      </c>
      <c r="C98" s="102"/>
      <c r="D98" s="16" t="s">
        <v>106</v>
      </c>
      <c r="E98" s="74"/>
      <c r="F98" s="30">
        <v>19202.402158750003</v>
      </c>
      <c r="G98" s="29">
        <v>11943.983999999999</v>
      </c>
      <c r="H98" s="29">
        <v>6463.5643187500036</v>
      </c>
      <c r="I98" s="31">
        <v>794.8538400000001</v>
      </c>
      <c r="J98" s="70"/>
      <c r="K98" s="30">
        <f t="shared" si="8"/>
        <v>19202.39</v>
      </c>
      <c r="L98" s="71">
        <f t="shared" si="9"/>
        <v>0.99999936681099044</v>
      </c>
      <c r="M98" s="29">
        <f t="shared" si="10"/>
        <v>11943.98</v>
      </c>
      <c r="N98" s="71">
        <f t="shared" si="11"/>
        <v>0.99999966510336924</v>
      </c>
      <c r="O98" s="29">
        <f t="shared" si="12"/>
        <v>6463.56</v>
      </c>
      <c r="P98" s="71">
        <f t="shared" si="13"/>
        <v>0.99999933183151113</v>
      </c>
      <c r="Q98" s="29">
        <f t="shared" si="14"/>
        <v>794.85</v>
      </c>
      <c r="R98" s="72">
        <f t="shared" si="15"/>
        <v>0.99999516892313167</v>
      </c>
    </row>
    <row r="99" spans="1:18" s="3" customFormat="1" ht="15.75" x14ac:dyDescent="0.25">
      <c r="A99" s="110" t="s">
        <v>1069</v>
      </c>
      <c r="B99" s="102" t="s">
        <v>1070</v>
      </c>
      <c r="C99" s="102"/>
      <c r="D99" s="16" t="s">
        <v>106</v>
      </c>
      <c r="E99" s="74"/>
      <c r="F99" s="30">
        <v>22461.776878750003</v>
      </c>
      <c r="G99" s="29">
        <v>14682.518399999999</v>
      </c>
      <c r="H99" s="29">
        <v>6463.5643187500036</v>
      </c>
      <c r="I99" s="31">
        <v>1315.6941600000002</v>
      </c>
      <c r="J99" s="70"/>
      <c r="K99" s="30">
        <f t="shared" si="8"/>
        <v>22461.77</v>
      </c>
      <c r="L99" s="71">
        <f t="shared" si="9"/>
        <v>0.99999969375753128</v>
      </c>
      <c r="M99" s="29">
        <f t="shared" si="10"/>
        <v>14682.52</v>
      </c>
      <c r="N99" s="71">
        <f t="shared" si="11"/>
        <v>1.000000108973131</v>
      </c>
      <c r="O99" s="29">
        <f t="shared" si="12"/>
        <v>6463.56</v>
      </c>
      <c r="P99" s="71">
        <f t="shared" si="13"/>
        <v>0.99999933183151113</v>
      </c>
      <c r="Q99" s="29">
        <f t="shared" si="14"/>
        <v>1315.69</v>
      </c>
      <c r="R99" s="72">
        <f t="shared" si="15"/>
        <v>0.99999683817096208</v>
      </c>
    </row>
    <row r="100" spans="1:18" s="3" customFormat="1" ht="15.75" x14ac:dyDescent="0.25">
      <c r="A100" s="110" t="s">
        <v>1071</v>
      </c>
      <c r="B100" s="102" t="s">
        <v>110</v>
      </c>
      <c r="C100" s="102"/>
      <c r="D100" s="16" t="s">
        <v>106</v>
      </c>
      <c r="E100" s="74"/>
      <c r="F100" s="30">
        <v>29364.050822500001</v>
      </c>
      <c r="G100" s="29">
        <v>20586.969599999997</v>
      </c>
      <c r="H100" s="29">
        <v>7461.3870625000036</v>
      </c>
      <c r="I100" s="31">
        <v>1315.6941600000002</v>
      </c>
      <c r="J100" s="70"/>
      <c r="K100" s="30">
        <f t="shared" si="8"/>
        <v>29364.05</v>
      </c>
      <c r="L100" s="71">
        <f t="shared" si="9"/>
        <v>0.99999997198955937</v>
      </c>
      <c r="M100" s="29">
        <f t="shared" si="10"/>
        <v>20586.97</v>
      </c>
      <c r="N100" s="71">
        <f t="shared" si="11"/>
        <v>1.000000019429766</v>
      </c>
      <c r="O100" s="29">
        <f t="shared" si="12"/>
        <v>7461.39</v>
      </c>
      <c r="P100" s="71">
        <f t="shared" si="13"/>
        <v>1.0000003936935549</v>
      </c>
      <c r="Q100" s="29">
        <f t="shared" si="14"/>
        <v>1315.69</v>
      </c>
      <c r="R100" s="72">
        <f t="shared" si="15"/>
        <v>0.99999683817096208</v>
      </c>
    </row>
    <row r="101" spans="1:18" s="3" customFormat="1" ht="15.75" x14ac:dyDescent="0.25">
      <c r="A101" s="110" t="s">
        <v>1072</v>
      </c>
      <c r="B101" s="102" t="s">
        <v>112</v>
      </c>
      <c r="C101" s="102"/>
      <c r="D101" s="16" t="s">
        <v>106</v>
      </c>
      <c r="E101" s="74"/>
      <c r="F101" s="30">
        <v>38763.040982500002</v>
      </c>
      <c r="G101" s="29">
        <v>29671.881599999997</v>
      </c>
      <c r="H101" s="29">
        <v>7461.3870625000036</v>
      </c>
      <c r="I101" s="31">
        <v>1629.7723200000005</v>
      </c>
      <c r="J101" s="70"/>
      <c r="K101" s="30">
        <f t="shared" si="8"/>
        <v>38763.040000000001</v>
      </c>
      <c r="L101" s="71">
        <f t="shared" si="9"/>
        <v>0.99999997465369128</v>
      </c>
      <c r="M101" s="29">
        <f t="shared" si="10"/>
        <v>29671.88</v>
      </c>
      <c r="N101" s="71">
        <f t="shared" si="11"/>
        <v>0.99999994607689469</v>
      </c>
      <c r="O101" s="29">
        <f t="shared" si="12"/>
        <v>7461.39</v>
      </c>
      <c r="P101" s="71">
        <f t="shared" si="13"/>
        <v>1.0000003936935549</v>
      </c>
      <c r="Q101" s="29">
        <f t="shared" si="14"/>
        <v>1629.77</v>
      </c>
      <c r="R101" s="72">
        <f t="shared" si="15"/>
        <v>0.99999857648827872</v>
      </c>
    </row>
    <row r="102" spans="1:18" s="3" customFormat="1" ht="15.75" x14ac:dyDescent="0.25">
      <c r="A102" s="110" t="s">
        <v>1073</v>
      </c>
      <c r="B102" s="102" t="s">
        <v>1074</v>
      </c>
      <c r="C102" s="102"/>
      <c r="D102" s="16" t="s">
        <v>106</v>
      </c>
      <c r="E102" s="74"/>
      <c r="F102" s="30">
        <v>39709.149782500004</v>
      </c>
      <c r="G102" s="29">
        <v>30617.990399999995</v>
      </c>
      <c r="H102" s="29">
        <v>7461.3870625000036</v>
      </c>
      <c r="I102" s="31">
        <v>1629.7723200000005</v>
      </c>
      <c r="J102" s="70"/>
      <c r="K102" s="30">
        <f t="shared" si="8"/>
        <v>39709.15</v>
      </c>
      <c r="L102" s="71">
        <f t="shared" si="9"/>
        <v>1.000000005477327</v>
      </c>
      <c r="M102" s="29">
        <f t="shared" si="10"/>
        <v>30617.99</v>
      </c>
      <c r="N102" s="71">
        <f t="shared" si="11"/>
        <v>0.99999998693578551</v>
      </c>
      <c r="O102" s="29">
        <f t="shared" si="12"/>
        <v>7461.39</v>
      </c>
      <c r="P102" s="71">
        <f t="shared" si="13"/>
        <v>1.0000003936935549</v>
      </c>
      <c r="Q102" s="29">
        <f t="shared" si="14"/>
        <v>1629.77</v>
      </c>
      <c r="R102" s="72">
        <f t="shared" si="15"/>
        <v>0.99999857648827872</v>
      </c>
    </row>
    <row r="103" spans="1:18" s="3" customFormat="1" ht="15.75" x14ac:dyDescent="0.25">
      <c r="A103" s="110" t="s">
        <v>1075</v>
      </c>
      <c r="B103" s="102" t="s">
        <v>1076</v>
      </c>
      <c r="C103" s="102"/>
      <c r="D103" s="16" t="s">
        <v>106</v>
      </c>
      <c r="E103" s="74"/>
      <c r="F103" s="30">
        <v>61388.575063750002</v>
      </c>
      <c r="G103" s="29">
        <v>49716.873599999999</v>
      </c>
      <c r="H103" s="29">
        <v>10041.929143750003</v>
      </c>
      <c r="I103" s="31">
        <v>1629.7723200000005</v>
      </c>
      <c r="J103" s="70"/>
      <c r="K103" s="30">
        <f t="shared" si="8"/>
        <v>61388.57</v>
      </c>
      <c r="L103" s="71">
        <f t="shared" si="9"/>
        <v>0.99999991751315298</v>
      </c>
      <c r="M103" s="29">
        <f t="shared" si="10"/>
        <v>49716.87</v>
      </c>
      <c r="N103" s="71">
        <f t="shared" si="11"/>
        <v>0.99999992758997625</v>
      </c>
      <c r="O103" s="29">
        <f t="shared" si="12"/>
        <v>10041.93</v>
      </c>
      <c r="P103" s="71">
        <f t="shared" si="13"/>
        <v>1.0000000852674804</v>
      </c>
      <c r="Q103" s="29">
        <f t="shared" si="14"/>
        <v>1629.77</v>
      </c>
      <c r="R103" s="72">
        <f t="shared" si="15"/>
        <v>0.99999857648827872</v>
      </c>
    </row>
    <row r="104" spans="1:18" s="3" customFormat="1" ht="15.75" x14ac:dyDescent="0.25">
      <c r="A104" s="110" t="s">
        <v>1077</v>
      </c>
      <c r="B104" s="102" t="s">
        <v>1078</v>
      </c>
      <c r="C104" s="102"/>
      <c r="D104" s="16" t="s">
        <v>106</v>
      </c>
      <c r="E104" s="74"/>
      <c r="F104" s="30">
        <v>62853.898423749997</v>
      </c>
      <c r="G104" s="29">
        <v>50184.873599999999</v>
      </c>
      <c r="H104" s="29">
        <v>10041.929143750003</v>
      </c>
      <c r="I104" s="31">
        <v>2627.0956800000004</v>
      </c>
      <c r="J104" s="70"/>
      <c r="K104" s="30">
        <f t="shared" si="8"/>
        <v>62853.9</v>
      </c>
      <c r="L104" s="71">
        <f t="shared" si="9"/>
        <v>1.000000025077999</v>
      </c>
      <c r="M104" s="29">
        <f t="shared" si="10"/>
        <v>50184.87</v>
      </c>
      <c r="N104" s="71">
        <f t="shared" si="11"/>
        <v>0.99999992826523731</v>
      </c>
      <c r="O104" s="29">
        <f t="shared" si="12"/>
        <v>10041.93</v>
      </c>
      <c r="P104" s="71">
        <f t="shared" si="13"/>
        <v>1.0000000852674804</v>
      </c>
      <c r="Q104" s="29">
        <f t="shared" si="14"/>
        <v>2627.1</v>
      </c>
      <c r="R104" s="72">
        <f t="shared" si="15"/>
        <v>1.0000016444014705</v>
      </c>
    </row>
    <row r="105" spans="1:18" s="3" customFormat="1" ht="78.75" x14ac:dyDescent="0.25">
      <c r="A105" s="119" t="s">
        <v>1079</v>
      </c>
      <c r="B105" s="102" t="s">
        <v>1254</v>
      </c>
      <c r="C105" s="102" t="s">
        <v>1255</v>
      </c>
      <c r="D105" s="16" t="s">
        <v>106</v>
      </c>
      <c r="E105" s="74" t="s">
        <v>1080</v>
      </c>
      <c r="F105" s="30">
        <v>5547.503999999999</v>
      </c>
      <c r="G105" s="29">
        <v>5547.503999999999</v>
      </c>
      <c r="H105" s="29">
        <v>0</v>
      </c>
      <c r="I105" s="31">
        <v>0</v>
      </c>
      <c r="J105" s="70"/>
      <c r="K105" s="30">
        <f t="shared" si="8"/>
        <v>5547.5</v>
      </c>
      <c r="L105" s="71">
        <f t="shared" si="9"/>
        <v>0.99999927895500407</v>
      </c>
      <c r="M105" s="29">
        <f t="shared" si="10"/>
        <v>5547.5</v>
      </c>
      <c r="N105" s="71">
        <f t="shared" si="11"/>
        <v>0.99999927895500407</v>
      </c>
      <c r="O105" s="29">
        <f t="shared" si="12"/>
        <v>0</v>
      </c>
      <c r="P105" s="71" t="e">
        <f t="shared" si="13"/>
        <v>#DIV/0!</v>
      </c>
      <c r="Q105" s="29">
        <f t="shared" si="14"/>
        <v>0</v>
      </c>
      <c r="R105" s="72" t="e">
        <f t="shared" si="15"/>
        <v>#DIV/0!</v>
      </c>
    </row>
    <row r="106" spans="1:18" s="3" customFormat="1" ht="63" x14ac:dyDescent="0.25">
      <c r="A106" s="119" t="s">
        <v>1081</v>
      </c>
      <c r="B106" s="102" t="s">
        <v>1082</v>
      </c>
      <c r="C106" s="102" t="s">
        <v>1083</v>
      </c>
      <c r="D106" s="16" t="s">
        <v>1084</v>
      </c>
      <c r="E106" s="16" t="s">
        <v>1256</v>
      </c>
      <c r="F106" s="30">
        <v>182.91528</v>
      </c>
      <c r="G106" s="29">
        <v>171.14879999999999</v>
      </c>
      <c r="H106" s="29">
        <v>0</v>
      </c>
      <c r="I106" s="31">
        <v>11.766480000000001</v>
      </c>
      <c r="J106" s="70"/>
      <c r="K106" s="30">
        <f t="shared" si="8"/>
        <v>182.92000000000002</v>
      </c>
      <c r="L106" s="71">
        <f t="shared" si="9"/>
        <v>1.0000258042958468</v>
      </c>
      <c r="M106" s="29">
        <f t="shared" si="10"/>
        <v>171.15</v>
      </c>
      <c r="N106" s="71">
        <f t="shared" si="11"/>
        <v>1.0000070114426745</v>
      </c>
      <c r="O106" s="29">
        <f t="shared" si="12"/>
        <v>0</v>
      </c>
      <c r="P106" s="71" t="e">
        <f t="shared" si="13"/>
        <v>#DIV/0!</v>
      </c>
      <c r="Q106" s="29">
        <f t="shared" si="14"/>
        <v>11.77</v>
      </c>
      <c r="R106" s="72">
        <f t="shared" si="15"/>
        <v>1.0002991548874429</v>
      </c>
    </row>
    <row r="107" spans="1:18" s="3" customFormat="1" ht="47.25" x14ac:dyDescent="0.25">
      <c r="A107" s="119" t="s">
        <v>1085</v>
      </c>
      <c r="B107" s="102" t="s">
        <v>1086</v>
      </c>
      <c r="C107" s="102" t="s">
        <v>1087</v>
      </c>
      <c r="D107" s="75" t="s">
        <v>1088</v>
      </c>
      <c r="E107" s="16" t="s">
        <v>1089</v>
      </c>
      <c r="F107" s="30">
        <v>43351.803264000002</v>
      </c>
      <c r="G107" s="29">
        <v>20787.281663999995</v>
      </c>
      <c r="H107" s="29">
        <v>22564.521600000004</v>
      </c>
      <c r="I107" s="31">
        <v>0</v>
      </c>
      <c r="J107" s="70"/>
      <c r="K107" s="30">
        <f t="shared" si="8"/>
        <v>43351.8</v>
      </c>
      <c r="L107" s="71">
        <f t="shared" si="9"/>
        <v>0.99999992470901433</v>
      </c>
      <c r="M107" s="29">
        <f t="shared" si="10"/>
        <v>20787.28</v>
      </c>
      <c r="N107" s="71">
        <f t="shared" si="11"/>
        <v>0.99999991995105364</v>
      </c>
      <c r="O107" s="29">
        <f t="shared" si="12"/>
        <v>22564.52</v>
      </c>
      <c r="P107" s="71">
        <f t="shared" si="13"/>
        <v>0.99999992909222579</v>
      </c>
      <c r="Q107" s="29">
        <f t="shared" si="14"/>
        <v>0</v>
      </c>
      <c r="R107" s="72" t="e">
        <f t="shared" si="15"/>
        <v>#DIV/0!</v>
      </c>
    </row>
    <row r="108" spans="1:18" s="3" customFormat="1" ht="47.25" x14ac:dyDescent="0.25">
      <c r="A108" s="119" t="s">
        <v>1090</v>
      </c>
      <c r="B108" s="102" t="s">
        <v>1091</v>
      </c>
      <c r="C108" s="102" t="s">
        <v>1257</v>
      </c>
      <c r="D108" s="95" t="s">
        <v>372</v>
      </c>
      <c r="E108" s="16" t="s">
        <v>1092</v>
      </c>
      <c r="F108" s="30">
        <v>7632.0813666666672</v>
      </c>
      <c r="G108" s="29">
        <v>903.31199999999978</v>
      </c>
      <c r="H108" s="29">
        <v>6666.666666666667</v>
      </c>
      <c r="I108" s="31">
        <v>62.102700000000013</v>
      </c>
      <c r="J108" s="70"/>
      <c r="K108" s="30">
        <f t="shared" si="8"/>
        <v>7632.08</v>
      </c>
      <c r="L108" s="71">
        <f t="shared" si="9"/>
        <v>0.999999820931329</v>
      </c>
      <c r="M108" s="29">
        <f t="shared" si="10"/>
        <v>903.31</v>
      </c>
      <c r="N108" s="71">
        <f t="shared" si="11"/>
        <v>0.99999778592557187</v>
      </c>
      <c r="O108" s="29">
        <f t="shared" si="12"/>
        <v>6666.67</v>
      </c>
      <c r="P108" s="71">
        <f t="shared" si="13"/>
        <v>1.0000005000000001</v>
      </c>
      <c r="Q108" s="29">
        <f t="shared" si="14"/>
        <v>62.1</v>
      </c>
      <c r="R108" s="72">
        <f t="shared" si="15"/>
        <v>0.99995652362940723</v>
      </c>
    </row>
    <row r="109" spans="1:18" s="3" customFormat="1" ht="220.5" x14ac:dyDescent="0.25">
      <c r="A109" s="124" t="s">
        <v>114</v>
      </c>
      <c r="B109" s="101" t="s">
        <v>1093</v>
      </c>
      <c r="C109" s="125" t="s">
        <v>923</v>
      </c>
      <c r="D109" s="16"/>
      <c r="E109" s="120" t="s">
        <v>924</v>
      </c>
      <c r="F109" s="30"/>
      <c r="G109" s="29"/>
      <c r="H109" s="29"/>
      <c r="I109" s="31"/>
      <c r="J109" s="70"/>
      <c r="K109" s="30"/>
      <c r="L109" s="71"/>
      <c r="M109" s="29"/>
      <c r="N109" s="71"/>
      <c r="O109" s="29"/>
      <c r="P109" s="71"/>
      <c r="Q109" s="29"/>
      <c r="R109" s="72"/>
    </row>
    <row r="110" spans="1:18" s="3" customFormat="1" ht="31.5" x14ac:dyDescent="0.25">
      <c r="A110" s="113" t="s">
        <v>115</v>
      </c>
      <c r="B110" s="102" t="s">
        <v>116</v>
      </c>
      <c r="C110" s="102"/>
      <c r="D110" s="16" t="s">
        <v>38</v>
      </c>
      <c r="E110" s="104"/>
      <c r="F110" s="30">
        <v>297028.3923405509</v>
      </c>
      <c r="G110" s="29">
        <v>178027.46725713098</v>
      </c>
      <c r="H110" s="29">
        <v>81475.885622250004</v>
      </c>
      <c r="I110" s="31">
        <v>37525.039461169923</v>
      </c>
      <c r="J110" s="70"/>
      <c r="K110" s="30">
        <f t="shared" si="8"/>
        <v>297028.39999999997</v>
      </c>
      <c r="L110" s="71">
        <f t="shared" si="9"/>
        <v>1.0000000257869257</v>
      </c>
      <c r="M110" s="29">
        <f t="shared" si="10"/>
        <v>178027.47</v>
      </c>
      <c r="N110" s="71">
        <f t="shared" si="11"/>
        <v>1.000000015406999</v>
      </c>
      <c r="O110" s="29">
        <f t="shared" si="12"/>
        <v>81475.89</v>
      </c>
      <c r="P110" s="71">
        <f t="shared" si="13"/>
        <v>1.0000000537306217</v>
      </c>
      <c r="Q110" s="29">
        <f t="shared" si="14"/>
        <v>37525.040000000001</v>
      </c>
      <c r="R110" s="72">
        <f t="shared" si="15"/>
        <v>1.0000000143592143</v>
      </c>
    </row>
    <row r="111" spans="1:18" s="3" customFormat="1" ht="31.5" x14ac:dyDescent="0.25">
      <c r="A111" s="113" t="s">
        <v>117</v>
      </c>
      <c r="B111" s="102" t="s">
        <v>118</v>
      </c>
      <c r="C111" s="102"/>
      <c r="D111" s="16" t="s">
        <v>38</v>
      </c>
      <c r="E111" s="104"/>
      <c r="F111" s="30">
        <v>366315.85977047932</v>
      </c>
      <c r="G111" s="29">
        <v>201899.45669980979</v>
      </c>
      <c r="H111" s="29">
        <v>126891.36360949965</v>
      </c>
      <c r="I111" s="31">
        <v>37525.039461169923</v>
      </c>
      <c r="J111" s="70"/>
      <c r="K111" s="30">
        <f t="shared" si="8"/>
        <v>366315.86</v>
      </c>
      <c r="L111" s="71">
        <f t="shared" si="9"/>
        <v>1.000000000626565</v>
      </c>
      <c r="M111" s="29">
        <f t="shared" si="10"/>
        <v>201899.46</v>
      </c>
      <c r="N111" s="71">
        <f t="shared" si="11"/>
        <v>1.0000000163457112</v>
      </c>
      <c r="O111" s="29">
        <f t="shared" si="12"/>
        <v>126891.36</v>
      </c>
      <c r="P111" s="71">
        <f t="shared" si="13"/>
        <v>0.99999997155441045</v>
      </c>
      <c r="Q111" s="29">
        <f t="shared" si="14"/>
        <v>37525.040000000001</v>
      </c>
      <c r="R111" s="72">
        <f t="shared" si="15"/>
        <v>1.0000000143592143</v>
      </c>
    </row>
    <row r="112" spans="1:18" s="3" customFormat="1" ht="31.5" x14ac:dyDescent="0.25">
      <c r="A112" s="113" t="s">
        <v>119</v>
      </c>
      <c r="B112" s="102" t="s">
        <v>120</v>
      </c>
      <c r="C112" s="102"/>
      <c r="D112" s="16" t="s">
        <v>38</v>
      </c>
      <c r="E112" s="104"/>
      <c r="F112" s="30">
        <v>461715.21767914243</v>
      </c>
      <c r="G112" s="29">
        <v>225771.42974422217</v>
      </c>
      <c r="H112" s="29">
        <v>198418.74847375037</v>
      </c>
      <c r="I112" s="31">
        <v>37525.039461169923</v>
      </c>
      <c r="J112" s="70"/>
      <c r="K112" s="30">
        <f t="shared" si="8"/>
        <v>461715.22</v>
      </c>
      <c r="L112" s="71">
        <f t="shared" si="9"/>
        <v>1.0000000050265996</v>
      </c>
      <c r="M112" s="29">
        <f t="shared" si="10"/>
        <v>225771.43</v>
      </c>
      <c r="N112" s="71">
        <f t="shared" si="11"/>
        <v>1.000000001132906</v>
      </c>
      <c r="O112" s="29">
        <f t="shared" si="12"/>
        <v>198418.75</v>
      </c>
      <c r="P112" s="71">
        <f t="shared" si="13"/>
        <v>1.0000000076920637</v>
      </c>
      <c r="Q112" s="29">
        <f t="shared" si="14"/>
        <v>37525.040000000001</v>
      </c>
      <c r="R112" s="72">
        <f t="shared" si="15"/>
        <v>1.0000000143592143</v>
      </c>
    </row>
    <row r="113" spans="1:18" s="3" customFormat="1" ht="31.5" x14ac:dyDescent="0.25">
      <c r="A113" s="113" t="s">
        <v>121</v>
      </c>
      <c r="B113" s="102" t="s">
        <v>122</v>
      </c>
      <c r="C113" s="121"/>
      <c r="D113" s="16" t="s">
        <v>38</v>
      </c>
      <c r="E113" s="104"/>
      <c r="F113" s="30">
        <v>568224.35257448361</v>
      </c>
      <c r="G113" s="29">
        <v>273515.39223131334</v>
      </c>
      <c r="H113" s="29">
        <v>257183.92088200036</v>
      </c>
      <c r="I113" s="31">
        <v>37525.039461169923</v>
      </c>
      <c r="J113" s="70"/>
      <c r="K113" s="30">
        <f t="shared" si="8"/>
        <v>568224.35000000009</v>
      </c>
      <c r="L113" s="71">
        <f t="shared" si="9"/>
        <v>0.99999999546924823</v>
      </c>
      <c r="M113" s="29">
        <f t="shared" si="10"/>
        <v>273515.39</v>
      </c>
      <c r="N113" s="71">
        <f t="shared" si="11"/>
        <v>0.99999999184209232</v>
      </c>
      <c r="O113" s="29">
        <f t="shared" si="12"/>
        <v>257183.92</v>
      </c>
      <c r="P113" s="71">
        <f t="shared" si="13"/>
        <v>0.99999999657054628</v>
      </c>
      <c r="Q113" s="29">
        <f t="shared" si="14"/>
        <v>37525.040000000001</v>
      </c>
      <c r="R113" s="72">
        <f t="shared" si="15"/>
        <v>1.0000000143592143</v>
      </c>
    </row>
    <row r="114" spans="1:18" s="3" customFormat="1" ht="31.5" x14ac:dyDescent="0.25">
      <c r="A114" s="113" t="s">
        <v>123</v>
      </c>
      <c r="B114" s="102" t="s">
        <v>124</v>
      </c>
      <c r="C114" s="121"/>
      <c r="D114" s="16" t="s">
        <v>38</v>
      </c>
      <c r="E114" s="104"/>
      <c r="F114" s="30">
        <v>853371.94313143357</v>
      </c>
      <c r="G114" s="29">
        <v>342619.63809976319</v>
      </c>
      <c r="H114" s="29">
        <v>473227.2655705004</v>
      </c>
      <c r="I114" s="31">
        <v>37525.039461169923</v>
      </c>
      <c r="J114" s="70"/>
      <c r="K114" s="30">
        <f t="shared" si="8"/>
        <v>853371.95000000007</v>
      </c>
      <c r="L114" s="71">
        <f t="shared" si="9"/>
        <v>1.0000000080487372</v>
      </c>
      <c r="M114" s="29">
        <f t="shared" si="10"/>
        <v>342619.64</v>
      </c>
      <c r="N114" s="71">
        <f t="shared" si="11"/>
        <v>1.0000000055461993</v>
      </c>
      <c r="O114" s="29">
        <f t="shared" si="12"/>
        <v>473227.27</v>
      </c>
      <c r="P114" s="71">
        <f t="shared" si="13"/>
        <v>1.0000000093601953</v>
      </c>
      <c r="Q114" s="29">
        <f t="shared" si="14"/>
        <v>37525.040000000001</v>
      </c>
      <c r="R114" s="72">
        <f t="shared" si="15"/>
        <v>1.0000000143592143</v>
      </c>
    </row>
    <row r="115" spans="1:18" s="3" customFormat="1" ht="31.5" x14ac:dyDescent="0.25">
      <c r="A115" s="113" t="s">
        <v>125</v>
      </c>
      <c r="B115" s="102" t="s">
        <v>126</v>
      </c>
      <c r="C115" s="121"/>
      <c r="D115" s="16" t="s">
        <v>38</v>
      </c>
      <c r="E115" s="104"/>
      <c r="F115" s="30">
        <v>1569386.7622459545</v>
      </c>
      <c r="G115" s="29">
        <v>654643.06284478458</v>
      </c>
      <c r="H115" s="29">
        <v>877218.65994000004</v>
      </c>
      <c r="I115" s="31">
        <v>37525.039461169923</v>
      </c>
      <c r="J115" s="70"/>
      <c r="K115" s="30">
        <f t="shared" si="8"/>
        <v>1569386.7600000002</v>
      </c>
      <c r="L115" s="71">
        <f t="shared" si="9"/>
        <v>0.99999999856889688</v>
      </c>
      <c r="M115" s="29">
        <f t="shared" si="10"/>
        <v>654643.06000000006</v>
      </c>
      <c r="N115" s="71">
        <f t="shared" si="11"/>
        <v>0.99999999565444941</v>
      </c>
      <c r="O115" s="29">
        <f t="shared" si="12"/>
        <v>877218.66</v>
      </c>
      <c r="P115" s="71">
        <f t="shared" si="13"/>
        <v>1.000000000068398</v>
      </c>
      <c r="Q115" s="29">
        <f t="shared" si="14"/>
        <v>37525.040000000001</v>
      </c>
      <c r="R115" s="72">
        <f t="shared" si="15"/>
        <v>1.0000000143592143</v>
      </c>
    </row>
    <row r="116" spans="1:18" s="3" customFormat="1" ht="31.5" x14ac:dyDescent="0.25">
      <c r="A116" s="113" t="s">
        <v>127</v>
      </c>
      <c r="B116" s="102" t="s">
        <v>128</v>
      </c>
      <c r="C116" s="121"/>
      <c r="D116" s="16" t="s">
        <v>38</v>
      </c>
      <c r="E116" s="104"/>
      <c r="F116" s="30">
        <v>2280791.0732537853</v>
      </c>
      <c r="G116" s="29">
        <v>970814.95381211536</v>
      </c>
      <c r="H116" s="29">
        <v>1272451.0799805</v>
      </c>
      <c r="I116" s="31">
        <v>37525.039461169923</v>
      </c>
      <c r="J116" s="70"/>
      <c r="K116" s="30">
        <f t="shared" si="8"/>
        <v>2280791.0700000003</v>
      </c>
      <c r="L116" s="71">
        <f t="shared" si="9"/>
        <v>0.99999999857339628</v>
      </c>
      <c r="M116" s="29">
        <f t="shared" si="10"/>
        <v>970814.95</v>
      </c>
      <c r="N116" s="71">
        <f t="shared" si="11"/>
        <v>0.99999999607328316</v>
      </c>
      <c r="O116" s="29">
        <f t="shared" si="12"/>
        <v>1272451.08</v>
      </c>
      <c r="P116" s="71">
        <f t="shared" si="13"/>
        <v>1.0000000000153249</v>
      </c>
      <c r="Q116" s="29">
        <f t="shared" si="14"/>
        <v>37525.040000000001</v>
      </c>
      <c r="R116" s="72">
        <f t="shared" si="15"/>
        <v>1.0000000143592143</v>
      </c>
    </row>
    <row r="117" spans="1:18" s="3" customFormat="1" ht="31.5" x14ac:dyDescent="0.25">
      <c r="A117" s="113" t="s">
        <v>129</v>
      </c>
      <c r="B117" s="102" t="s">
        <v>130</v>
      </c>
      <c r="C117" s="102"/>
      <c r="D117" s="16" t="s">
        <v>38</v>
      </c>
      <c r="E117" s="104"/>
      <c r="F117" s="30">
        <v>2863474.1518318383</v>
      </c>
      <c r="G117" s="29">
        <v>1152730.5156181648</v>
      </c>
      <c r="H117" s="29">
        <v>1673218.5967525037</v>
      </c>
      <c r="I117" s="31">
        <v>37525.039461169923</v>
      </c>
      <c r="J117" s="70"/>
      <c r="K117" s="30">
        <f t="shared" si="8"/>
        <v>2863474.16</v>
      </c>
      <c r="L117" s="71">
        <f t="shared" si="9"/>
        <v>1.0000000028525355</v>
      </c>
      <c r="M117" s="29">
        <f t="shared" si="10"/>
        <v>1152730.52</v>
      </c>
      <c r="N117" s="71">
        <f t="shared" si="11"/>
        <v>1.000000003801266</v>
      </c>
      <c r="O117" s="29">
        <f t="shared" si="12"/>
        <v>1673218.6</v>
      </c>
      <c r="P117" s="71">
        <f t="shared" si="13"/>
        <v>1.0000000019408679</v>
      </c>
      <c r="Q117" s="29">
        <f t="shared" si="14"/>
        <v>37525.040000000001</v>
      </c>
      <c r="R117" s="72">
        <f t="shared" si="15"/>
        <v>1.0000000143592143</v>
      </c>
    </row>
    <row r="118" spans="1:18" s="3" customFormat="1" ht="31.5" x14ac:dyDescent="0.25">
      <c r="A118" s="113" t="s">
        <v>131</v>
      </c>
      <c r="B118" s="102" t="s">
        <v>132</v>
      </c>
      <c r="C118" s="102"/>
      <c r="D118" s="16" t="s">
        <v>38</v>
      </c>
      <c r="E118" s="104"/>
      <c r="F118" s="30">
        <v>4188063.1613263576</v>
      </c>
      <c r="G118" s="29">
        <v>1350234.8269746914</v>
      </c>
      <c r="H118" s="29">
        <v>2800303.2948904964</v>
      </c>
      <c r="I118" s="31">
        <v>37525.039461169923</v>
      </c>
      <c r="J118" s="70"/>
      <c r="K118" s="30">
        <f t="shared" si="8"/>
        <v>4188063.16</v>
      </c>
      <c r="L118" s="71">
        <f t="shared" si="9"/>
        <v>0.99999999968330056</v>
      </c>
      <c r="M118" s="29">
        <f t="shared" si="10"/>
        <v>1350234.83</v>
      </c>
      <c r="N118" s="71">
        <f t="shared" si="11"/>
        <v>1.0000000022405797</v>
      </c>
      <c r="O118" s="29">
        <f t="shared" si="12"/>
        <v>2800303.29</v>
      </c>
      <c r="P118" s="71">
        <f t="shared" si="13"/>
        <v>0.99999999825358332</v>
      </c>
      <c r="Q118" s="29">
        <f t="shared" si="14"/>
        <v>37525.040000000001</v>
      </c>
      <c r="R118" s="72">
        <f t="shared" si="15"/>
        <v>1.0000000143592143</v>
      </c>
    </row>
    <row r="119" spans="1:18" s="3" customFormat="1" ht="31.5" x14ac:dyDescent="0.25">
      <c r="A119" s="113" t="s">
        <v>133</v>
      </c>
      <c r="B119" s="102" t="s">
        <v>134</v>
      </c>
      <c r="C119" s="102"/>
      <c r="D119" s="16" t="s">
        <v>38</v>
      </c>
      <c r="E119" s="104"/>
      <c r="F119" s="30">
        <v>316767.07920005091</v>
      </c>
      <c r="G119" s="29">
        <v>178027.46725713098</v>
      </c>
      <c r="H119" s="29">
        <v>101214.57248175002</v>
      </c>
      <c r="I119" s="31">
        <v>37525.039461169923</v>
      </c>
      <c r="J119" s="70"/>
      <c r="K119" s="30">
        <f t="shared" si="8"/>
        <v>316767.08</v>
      </c>
      <c r="L119" s="71">
        <f t="shared" si="9"/>
        <v>1.0000000025253544</v>
      </c>
      <c r="M119" s="29">
        <f t="shared" si="10"/>
        <v>178027.47</v>
      </c>
      <c r="N119" s="71">
        <f t="shared" si="11"/>
        <v>1.000000015406999</v>
      </c>
      <c r="O119" s="29">
        <f t="shared" si="12"/>
        <v>101214.57</v>
      </c>
      <c r="P119" s="71">
        <f t="shared" si="13"/>
        <v>0.99999997548030928</v>
      </c>
      <c r="Q119" s="29">
        <f t="shared" si="14"/>
        <v>37525.040000000001</v>
      </c>
      <c r="R119" s="72">
        <f t="shared" si="15"/>
        <v>1.0000000143592143</v>
      </c>
    </row>
    <row r="120" spans="1:18" s="3" customFormat="1" ht="31.5" x14ac:dyDescent="0.25">
      <c r="A120" s="113" t="s">
        <v>135</v>
      </c>
      <c r="B120" s="102" t="s">
        <v>136</v>
      </c>
      <c r="C120" s="102"/>
      <c r="D120" s="16" t="s">
        <v>38</v>
      </c>
      <c r="E120" s="104"/>
      <c r="F120" s="30">
        <v>405892.18425047939</v>
      </c>
      <c r="G120" s="29">
        <v>201899.45669980979</v>
      </c>
      <c r="H120" s="29">
        <v>166467.68808949966</v>
      </c>
      <c r="I120" s="31">
        <v>37525.039461169923</v>
      </c>
      <c r="J120" s="70"/>
      <c r="K120" s="30">
        <f t="shared" si="8"/>
        <v>405892.19</v>
      </c>
      <c r="L120" s="71">
        <f t="shared" si="9"/>
        <v>1.0000000141651424</v>
      </c>
      <c r="M120" s="29">
        <f t="shared" si="10"/>
        <v>201899.46</v>
      </c>
      <c r="N120" s="71">
        <f t="shared" si="11"/>
        <v>1.0000000163457112</v>
      </c>
      <c r="O120" s="29">
        <f t="shared" si="12"/>
        <v>166467.69</v>
      </c>
      <c r="P120" s="71">
        <f t="shared" si="13"/>
        <v>1.0000000114767038</v>
      </c>
      <c r="Q120" s="29">
        <f t="shared" si="14"/>
        <v>37525.040000000001</v>
      </c>
      <c r="R120" s="72">
        <f t="shared" si="15"/>
        <v>1.0000000143592143</v>
      </c>
    </row>
    <row r="121" spans="1:18" s="3" customFormat="1" ht="31.5" x14ac:dyDescent="0.25">
      <c r="A121" s="113" t="s">
        <v>137</v>
      </c>
      <c r="B121" s="102" t="s">
        <v>138</v>
      </c>
      <c r="C121" s="102"/>
      <c r="D121" s="16" t="s">
        <v>38</v>
      </c>
      <c r="E121" s="104"/>
      <c r="F121" s="30">
        <v>495791.59121314244</v>
      </c>
      <c r="G121" s="29">
        <v>225771.42974422217</v>
      </c>
      <c r="H121" s="29">
        <v>232495.12200775038</v>
      </c>
      <c r="I121" s="31">
        <v>37525.039461169923</v>
      </c>
      <c r="J121" s="70"/>
      <c r="K121" s="30">
        <f t="shared" si="8"/>
        <v>495791.58999999997</v>
      </c>
      <c r="L121" s="71">
        <f t="shared" si="9"/>
        <v>0.99999999755312008</v>
      </c>
      <c r="M121" s="29">
        <f t="shared" si="10"/>
        <v>225771.43</v>
      </c>
      <c r="N121" s="71">
        <f t="shared" si="11"/>
        <v>1.000000001132906</v>
      </c>
      <c r="O121" s="29">
        <f t="shared" si="12"/>
        <v>232495.12</v>
      </c>
      <c r="P121" s="71">
        <f t="shared" si="13"/>
        <v>0.99999999136433326</v>
      </c>
      <c r="Q121" s="29">
        <f t="shared" si="14"/>
        <v>37525.040000000001</v>
      </c>
      <c r="R121" s="72">
        <f t="shared" si="15"/>
        <v>1.0000000143592143</v>
      </c>
    </row>
    <row r="122" spans="1:18" s="3" customFormat="1" ht="31.5" x14ac:dyDescent="0.25">
      <c r="A122" s="113" t="s">
        <v>139</v>
      </c>
      <c r="B122" s="102" t="s">
        <v>140</v>
      </c>
      <c r="C122" s="102"/>
      <c r="D122" s="16" t="s">
        <v>38</v>
      </c>
      <c r="E122" s="104"/>
      <c r="F122" s="30">
        <v>671615.7005242334</v>
      </c>
      <c r="G122" s="29">
        <v>273515.39223131334</v>
      </c>
      <c r="H122" s="29">
        <v>360575.26883175003</v>
      </c>
      <c r="I122" s="31">
        <v>37525.039461169923</v>
      </c>
      <c r="J122" s="70"/>
      <c r="K122" s="30">
        <f t="shared" si="8"/>
        <v>671615.70000000007</v>
      </c>
      <c r="L122" s="71">
        <f t="shared" si="9"/>
        <v>0.99999999921944449</v>
      </c>
      <c r="M122" s="29">
        <f t="shared" si="10"/>
        <v>273515.39</v>
      </c>
      <c r="N122" s="71">
        <f t="shared" si="11"/>
        <v>0.99999999184209232</v>
      </c>
      <c r="O122" s="29">
        <f t="shared" si="12"/>
        <v>360575.27</v>
      </c>
      <c r="P122" s="71">
        <f t="shared" si="13"/>
        <v>1.0000000032399614</v>
      </c>
      <c r="Q122" s="29">
        <f t="shared" si="14"/>
        <v>37525.040000000001</v>
      </c>
      <c r="R122" s="72">
        <f t="shared" si="15"/>
        <v>1.0000000143592143</v>
      </c>
    </row>
    <row r="123" spans="1:18" s="3" customFormat="1" ht="31.5" x14ac:dyDescent="0.25">
      <c r="A123" s="113" t="s">
        <v>141</v>
      </c>
      <c r="B123" s="102" t="s">
        <v>142</v>
      </c>
      <c r="C123" s="102"/>
      <c r="D123" s="16" t="s">
        <v>38</v>
      </c>
      <c r="E123" s="104"/>
      <c r="F123" s="30">
        <v>1046306.5249714336</v>
      </c>
      <c r="G123" s="29">
        <v>342619.63809976319</v>
      </c>
      <c r="H123" s="29">
        <v>666161.8474105004</v>
      </c>
      <c r="I123" s="31">
        <v>37525.039461169923</v>
      </c>
      <c r="J123" s="70"/>
      <c r="K123" s="30">
        <f t="shared" si="8"/>
        <v>1046306.53</v>
      </c>
      <c r="L123" s="71">
        <f t="shared" si="9"/>
        <v>1.0000000048060165</v>
      </c>
      <c r="M123" s="29">
        <f t="shared" si="10"/>
        <v>342619.64</v>
      </c>
      <c r="N123" s="71">
        <f t="shared" si="11"/>
        <v>1.0000000055461993</v>
      </c>
      <c r="O123" s="29">
        <f t="shared" si="12"/>
        <v>666161.85</v>
      </c>
      <c r="P123" s="71">
        <f t="shared" si="13"/>
        <v>1.0000000038871928</v>
      </c>
      <c r="Q123" s="29">
        <f t="shared" si="14"/>
        <v>37525.040000000001</v>
      </c>
      <c r="R123" s="72">
        <f t="shared" si="15"/>
        <v>1.0000000143592143</v>
      </c>
    </row>
    <row r="124" spans="1:18" s="3" customFormat="1" ht="31.5" x14ac:dyDescent="0.25">
      <c r="A124" s="113" t="s">
        <v>143</v>
      </c>
      <c r="B124" s="102" t="s">
        <v>144</v>
      </c>
      <c r="C124" s="102"/>
      <c r="D124" s="16" t="s">
        <v>38</v>
      </c>
      <c r="E124" s="104"/>
      <c r="F124" s="30">
        <v>1959213.5583739546</v>
      </c>
      <c r="G124" s="29">
        <v>654643.06284478458</v>
      </c>
      <c r="H124" s="29">
        <v>1267045.4560680001</v>
      </c>
      <c r="I124" s="31">
        <v>37525.039461169923</v>
      </c>
      <c r="J124" s="70"/>
      <c r="K124" s="30">
        <f t="shared" si="8"/>
        <v>1959213.56</v>
      </c>
      <c r="L124" s="71">
        <f t="shared" si="9"/>
        <v>1.0000000008299481</v>
      </c>
      <c r="M124" s="29">
        <f t="shared" si="10"/>
        <v>654643.06000000006</v>
      </c>
      <c r="N124" s="71">
        <f t="shared" si="11"/>
        <v>0.99999999565444941</v>
      </c>
      <c r="O124" s="29">
        <f t="shared" si="12"/>
        <v>1267045.46</v>
      </c>
      <c r="P124" s="71">
        <f t="shared" si="13"/>
        <v>1.0000000031032825</v>
      </c>
      <c r="Q124" s="29">
        <f t="shared" si="14"/>
        <v>37525.040000000001</v>
      </c>
      <c r="R124" s="72">
        <f t="shared" si="15"/>
        <v>1.0000000143592143</v>
      </c>
    </row>
    <row r="125" spans="1:18" s="3" customFormat="1" ht="31.5" x14ac:dyDescent="0.25">
      <c r="A125" s="113" t="s">
        <v>145</v>
      </c>
      <c r="B125" s="102" t="s">
        <v>146</v>
      </c>
      <c r="C125" s="102"/>
      <c r="D125" s="16" t="s">
        <v>38</v>
      </c>
      <c r="E125" s="104"/>
      <c r="F125" s="30">
        <v>2867559.5507587818</v>
      </c>
      <c r="G125" s="29">
        <v>970814.95381211536</v>
      </c>
      <c r="H125" s="29">
        <v>1859219.5574854966</v>
      </c>
      <c r="I125" s="31">
        <v>37525.039461169923</v>
      </c>
      <c r="J125" s="70"/>
      <c r="K125" s="30">
        <f t="shared" si="8"/>
        <v>2867559.55</v>
      </c>
      <c r="L125" s="71">
        <f t="shared" si="9"/>
        <v>0.999999999735391</v>
      </c>
      <c r="M125" s="29">
        <f t="shared" si="10"/>
        <v>970814.95</v>
      </c>
      <c r="N125" s="71">
        <f t="shared" si="11"/>
        <v>0.99999999607328316</v>
      </c>
      <c r="O125" s="29">
        <f t="shared" si="12"/>
        <v>1859219.56</v>
      </c>
      <c r="P125" s="71">
        <f t="shared" si="13"/>
        <v>1.000000001352451</v>
      </c>
      <c r="Q125" s="29">
        <f t="shared" si="14"/>
        <v>37525.040000000001</v>
      </c>
      <c r="R125" s="72">
        <f t="shared" si="15"/>
        <v>1.0000000143592143</v>
      </c>
    </row>
    <row r="126" spans="1:18" s="3" customFormat="1" ht="31.5" x14ac:dyDescent="0.25">
      <c r="A126" s="113" t="s">
        <v>147</v>
      </c>
      <c r="B126" s="102" t="s">
        <v>148</v>
      </c>
      <c r="C126" s="102"/>
      <c r="D126" s="16" t="s">
        <v>38</v>
      </c>
      <c r="E126" s="104"/>
      <c r="F126" s="30">
        <v>3635410.3558393386</v>
      </c>
      <c r="G126" s="29">
        <v>1152730.5156181648</v>
      </c>
      <c r="H126" s="29">
        <v>2445154.8007600037</v>
      </c>
      <c r="I126" s="31">
        <v>37525.039461169923</v>
      </c>
      <c r="J126" s="70"/>
      <c r="K126" s="30">
        <f t="shared" si="8"/>
        <v>3635410.36</v>
      </c>
      <c r="L126" s="71">
        <f t="shared" si="9"/>
        <v>1.0000000011444818</v>
      </c>
      <c r="M126" s="29">
        <f t="shared" si="10"/>
        <v>1152730.52</v>
      </c>
      <c r="N126" s="71">
        <f t="shared" si="11"/>
        <v>1.000000003801266</v>
      </c>
      <c r="O126" s="29">
        <f t="shared" si="12"/>
        <v>2445154.7999999998</v>
      </c>
      <c r="P126" s="71">
        <f t="shared" si="13"/>
        <v>0.99999999968917963</v>
      </c>
      <c r="Q126" s="29">
        <f t="shared" si="14"/>
        <v>37525.040000000001</v>
      </c>
      <c r="R126" s="72">
        <f t="shared" si="15"/>
        <v>1.0000000143592143</v>
      </c>
    </row>
    <row r="127" spans="1:18" s="3" customFormat="1" ht="31.5" x14ac:dyDescent="0.25">
      <c r="A127" s="113" t="s">
        <v>149</v>
      </c>
      <c r="B127" s="102" t="s">
        <v>150</v>
      </c>
      <c r="C127" s="102"/>
      <c r="D127" s="16" t="s">
        <v>38</v>
      </c>
      <c r="E127" s="104"/>
      <c r="F127" s="30">
        <v>4476537.9904373614</v>
      </c>
      <c r="G127" s="29">
        <v>1350234.8269746914</v>
      </c>
      <c r="H127" s="29">
        <v>3088778.1240015002</v>
      </c>
      <c r="I127" s="31">
        <v>37525.039461169923</v>
      </c>
      <c r="J127" s="70"/>
      <c r="K127" s="30">
        <f t="shared" si="8"/>
        <v>4476537.99</v>
      </c>
      <c r="L127" s="71">
        <f t="shared" si="9"/>
        <v>0.99999999990229926</v>
      </c>
      <c r="M127" s="29">
        <f t="shared" si="10"/>
        <v>1350234.83</v>
      </c>
      <c r="N127" s="71">
        <f t="shared" si="11"/>
        <v>1.0000000022405797</v>
      </c>
      <c r="O127" s="29">
        <f t="shared" si="12"/>
        <v>3088778.12</v>
      </c>
      <c r="P127" s="71">
        <f t="shared" si="13"/>
        <v>0.99999999870450385</v>
      </c>
      <c r="Q127" s="29">
        <f t="shared" si="14"/>
        <v>37525.040000000001</v>
      </c>
      <c r="R127" s="72">
        <f t="shared" si="15"/>
        <v>1.0000000143592143</v>
      </c>
    </row>
    <row r="128" spans="1:18" s="3" customFormat="1" ht="31.5" x14ac:dyDescent="0.25">
      <c r="A128" s="113" t="s">
        <v>151</v>
      </c>
      <c r="B128" s="102" t="s">
        <v>152</v>
      </c>
      <c r="C128" s="102"/>
      <c r="D128" s="16" t="s">
        <v>38</v>
      </c>
      <c r="E128" s="104"/>
      <c r="F128" s="30">
        <v>5364469.4064943586</v>
      </c>
      <c r="G128" s="29">
        <v>1350234.8269746914</v>
      </c>
      <c r="H128" s="29">
        <v>3976709.5400584969</v>
      </c>
      <c r="I128" s="31">
        <v>37525.039461169923</v>
      </c>
      <c r="J128" s="70"/>
      <c r="K128" s="30">
        <f t="shared" si="8"/>
        <v>5364469.41</v>
      </c>
      <c r="L128" s="71">
        <f t="shared" si="9"/>
        <v>1.0000000006534926</v>
      </c>
      <c r="M128" s="29">
        <f t="shared" si="10"/>
        <v>1350234.83</v>
      </c>
      <c r="N128" s="71">
        <f t="shared" si="11"/>
        <v>1.0000000022405797</v>
      </c>
      <c r="O128" s="29">
        <f t="shared" si="12"/>
        <v>3976709.54</v>
      </c>
      <c r="P128" s="71">
        <f t="shared" si="13"/>
        <v>0.9999999999852901</v>
      </c>
      <c r="Q128" s="29">
        <f t="shared" si="14"/>
        <v>37525.040000000001</v>
      </c>
      <c r="R128" s="72">
        <f t="shared" si="15"/>
        <v>1.0000000143592143</v>
      </c>
    </row>
    <row r="129" spans="1:18" s="3" customFormat="1" ht="31.5" x14ac:dyDescent="0.25">
      <c r="A129" s="113" t="s">
        <v>153</v>
      </c>
      <c r="B129" s="102" t="s">
        <v>154</v>
      </c>
      <c r="C129" s="102"/>
      <c r="D129" s="16" t="s">
        <v>38</v>
      </c>
      <c r="E129" s="104"/>
      <c r="F129" s="30">
        <v>944457.71887925628</v>
      </c>
      <c r="G129" s="29">
        <v>273515.39223131334</v>
      </c>
      <c r="H129" s="29">
        <v>633417.28718677291</v>
      </c>
      <c r="I129" s="31">
        <v>37525.039461169923</v>
      </c>
      <c r="J129" s="70"/>
      <c r="K129" s="30">
        <f t="shared" si="8"/>
        <v>944457.72000000009</v>
      </c>
      <c r="L129" s="71">
        <f t="shared" si="9"/>
        <v>1.0000000011866532</v>
      </c>
      <c r="M129" s="29">
        <f t="shared" si="10"/>
        <v>273515.39</v>
      </c>
      <c r="N129" s="71">
        <f t="shared" si="11"/>
        <v>0.99999999184209232</v>
      </c>
      <c r="O129" s="29">
        <f t="shared" si="12"/>
        <v>633417.29</v>
      </c>
      <c r="P129" s="71">
        <f t="shared" si="13"/>
        <v>1.0000000044413488</v>
      </c>
      <c r="Q129" s="29">
        <f t="shared" si="14"/>
        <v>37525.040000000001</v>
      </c>
      <c r="R129" s="72">
        <f t="shared" si="15"/>
        <v>1.0000000143592143</v>
      </c>
    </row>
    <row r="130" spans="1:18" s="3" customFormat="1" ht="31.5" x14ac:dyDescent="0.25">
      <c r="A130" s="113" t="s">
        <v>155</v>
      </c>
      <c r="B130" s="102" t="s">
        <v>156</v>
      </c>
      <c r="C130" s="102"/>
      <c r="D130" s="16" t="s">
        <v>38</v>
      </c>
      <c r="E130" s="104"/>
      <c r="F130" s="30">
        <v>1585505.9761426635</v>
      </c>
      <c r="G130" s="29">
        <v>342619.63809976319</v>
      </c>
      <c r="H130" s="29">
        <v>1205361.2985817306</v>
      </c>
      <c r="I130" s="31">
        <v>37525.039461169923</v>
      </c>
      <c r="J130" s="70"/>
      <c r="K130" s="30">
        <f t="shared" si="8"/>
        <v>1585505.98</v>
      </c>
      <c r="L130" s="71">
        <f t="shared" si="9"/>
        <v>1.0000000024328741</v>
      </c>
      <c r="M130" s="29">
        <f t="shared" si="10"/>
        <v>342619.64</v>
      </c>
      <c r="N130" s="71">
        <f t="shared" si="11"/>
        <v>1.0000000055461993</v>
      </c>
      <c r="O130" s="29">
        <f t="shared" si="12"/>
        <v>1205361.3</v>
      </c>
      <c r="P130" s="71">
        <f t="shared" si="13"/>
        <v>1.0000000011766343</v>
      </c>
      <c r="Q130" s="29">
        <f t="shared" si="14"/>
        <v>37525.040000000001</v>
      </c>
      <c r="R130" s="72">
        <f t="shared" si="15"/>
        <v>1.0000000143592143</v>
      </c>
    </row>
    <row r="131" spans="1:18" s="3" customFormat="1" ht="267.75" x14ac:dyDescent="0.25">
      <c r="A131" s="119" t="s">
        <v>157</v>
      </c>
      <c r="B131" s="101" t="s">
        <v>158</v>
      </c>
      <c r="C131" s="102" t="s">
        <v>1258</v>
      </c>
      <c r="D131" s="16"/>
      <c r="E131" s="120" t="s">
        <v>925</v>
      </c>
      <c r="F131" s="30"/>
      <c r="G131" s="29"/>
      <c r="H131" s="29"/>
      <c r="I131" s="31"/>
      <c r="J131" s="70"/>
      <c r="K131" s="30"/>
      <c r="L131" s="71"/>
      <c r="M131" s="29"/>
      <c r="N131" s="71"/>
      <c r="O131" s="29"/>
      <c r="P131" s="71"/>
      <c r="Q131" s="29"/>
      <c r="R131" s="72"/>
    </row>
    <row r="132" spans="1:18" s="3" customFormat="1" ht="31.5" x14ac:dyDescent="0.25">
      <c r="A132" s="100" t="s">
        <v>159</v>
      </c>
      <c r="B132" s="102" t="s">
        <v>116</v>
      </c>
      <c r="C132" s="102"/>
      <c r="D132" s="16" t="s">
        <v>38</v>
      </c>
      <c r="E132" s="104"/>
      <c r="F132" s="30">
        <v>650081.66011317074</v>
      </c>
      <c r="G132" s="29">
        <v>376620.16621247388</v>
      </c>
      <c r="H132" s="29">
        <v>154657.37156275034</v>
      </c>
      <c r="I132" s="31">
        <v>118804.12233794651</v>
      </c>
      <c r="J132" s="70"/>
      <c r="K132" s="30">
        <f t="shared" ref="K132:K195" si="16">SUM(M132,O132,Q132)</f>
        <v>650081.66</v>
      </c>
      <c r="L132" s="71">
        <f t="shared" ref="L132:L195" si="17">K132/F132</f>
        <v>0.99999999982591303</v>
      </c>
      <c r="M132" s="29">
        <f t="shared" ref="M132:M195" si="18">ROUND(G132-(G132*$M$6*$F$6),2)</f>
        <v>376620.17</v>
      </c>
      <c r="N132" s="71">
        <f t="shared" ref="N132:N195" si="19">M132/G132</f>
        <v>1.0000000100566206</v>
      </c>
      <c r="O132" s="29">
        <f t="shared" ref="O132:O195" si="20">ROUND(H132-(H132*$O$6*$F$6),2)</f>
        <v>154657.37</v>
      </c>
      <c r="P132" s="71">
        <f t="shared" ref="P132:P195" si="21">O132/H132</f>
        <v>0.9999999898954034</v>
      </c>
      <c r="Q132" s="29">
        <f t="shared" ref="Q132:Q195" si="22">ROUND((I132-(I132*$Q$6*$F$6)),2)</f>
        <v>118804.12</v>
      </c>
      <c r="R132" s="72">
        <f t="shared" ref="R132:R195" si="23">Q132/I132</f>
        <v>0.99999998032099846</v>
      </c>
    </row>
    <row r="133" spans="1:18" s="3" customFormat="1" ht="31.5" x14ac:dyDescent="0.25">
      <c r="A133" s="100" t="s">
        <v>160</v>
      </c>
      <c r="B133" s="102" t="s">
        <v>118</v>
      </c>
      <c r="C133" s="102"/>
      <c r="D133" s="16" t="s">
        <v>38</v>
      </c>
      <c r="E133" s="104"/>
      <c r="F133" s="30">
        <v>730373.08898366836</v>
      </c>
      <c r="G133" s="29">
        <v>412485.51691622142</v>
      </c>
      <c r="H133" s="29">
        <v>199083.44972950037</v>
      </c>
      <c r="I133" s="31">
        <v>118804.12233794651</v>
      </c>
      <c r="J133" s="70"/>
      <c r="K133" s="30">
        <f t="shared" si="16"/>
        <v>730373.09</v>
      </c>
      <c r="L133" s="71">
        <f t="shared" si="17"/>
        <v>1.0000000013915238</v>
      </c>
      <c r="M133" s="29">
        <f t="shared" si="18"/>
        <v>412485.52</v>
      </c>
      <c r="N133" s="71">
        <f t="shared" si="19"/>
        <v>1.0000000074760893</v>
      </c>
      <c r="O133" s="29">
        <f t="shared" si="20"/>
        <v>199083.45</v>
      </c>
      <c r="P133" s="71">
        <f t="shared" si="21"/>
        <v>1.0000000013587249</v>
      </c>
      <c r="Q133" s="29">
        <f t="shared" si="22"/>
        <v>118804.12</v>
      </c>
      <c r="R133" s="72">
        <f t="shared" si="23"/>
        <v>0.99999998032099846</v>
      </c>
    </row>
    <row r="134" spans="1:18" s="3" customFormat="1" ht="31.5" x14ac:dyDescent="0.25">
      <c r="A134" s="100" t="s">
        <v>161</v>
      </c>
      <c r="B134" s="102" t="s">
        <v>120</v>
      </c>
      <c r="C134" s="102"/>
      <c r="D134" s="16" t="s">
        <v>38</v>
      </c>
      <c r="E134" s="104"/>
      <c r="F134" s="30">
        <v>817127.93280866591</v>
      </c>
      <c r="G134" s="29">
        <v>448350.86761996901</v>
      </c>
      <c r="H134" s="29">
        <v>249972.94285075038</v>
      </c>
      <c r="I134" s="31">
        <v>118804.12233794651</v>
      </c>
      <c r="J134" s="70"/>
      <c r="K134" s="30">
        <f t="shared" si="16"/>
        <v>817127.93</v>
      </c>
      <c r="L134" s="71">
        <f t="shared" si="17"/>
        <v>0.99999999656275873</v>
      </c>
      <c r="M134" s="29">
        <f t="shared" si="18"/>
        <v>448350.87</v>
      </c>
      <c r="N134" s="71">
        <f t="shared" si="19"/>
        <v>1.0000000053084117</v>
      </c>
      <c r="O134" s="29">
        <f t="shared" si="20"/>
        <v>249972.94</v>
      </c>
      <c r="P134" s="71">
        <f t="shared" si="21"/>
        <v>0.99999998859576422</v>
      </c>
      <c r="Q134" s="29">
        <f t="shared" si="22"/>
        <v>118804.12</v>
      </c>
      <c r="R134" s="72">
        <f t="shared" si="23"/>
        <v>0.99999998032099846</v>
      </c>
    </row>
    <row r="135" spans="1:18" s="3" customFormat="1" ht="31.5" x14ac:dyDescent="0.25">
      <c r="A135" s="100" t="s">
        <v>162</v>
      </c>
      <c r="B135" s="102" t="s">
        <v>122</v>
      </c>
      <c r="C135" s="102"/>
      <c r="D135" s="16" t="s">
        <v>38</v>
      </c>
      <c r="E135" s="104"/>
      <c r="F135" s="30">
        <v>984387.24752216099</v>
      </c>
      <c r="G135" s="29">
        <v>520081.56902746414</v>
      </c>
      <c r="H135" s="29">
        <v>345501.55615675036</v>
      </c>
      <c r="I135" s="31">
        <v>118804.12233794651</v>
      </c>
      <c r="J135" s="70"/>
      <c r="K135" s="30">
        <f t="shared" si="16"/>
        <v>984387.25</v>
      </c>
      <c r="L135" s="71">
        <f t="shared" si="17"/>
        <v>1.0000000025171385</v>
      </c>
      <c r="M135" s="29">
        <f t="shared" si="18"/>
        <v>520081.57</v>
      </c>
      <c r="N135" s="71">
        <f t="shared" si="19"/>
        <v>1.000000001869968</v>
      </c>
      <c r="O135" s="29">
        <f t="shared" si="20"/>
        <v>345501.56</v>
      </c>
      <c r="P135" s="71">
        <f t="shared" si="21"/>
        <v>1.0000000111236826</v>
      </c>
      <c r="Q135" s="29">
        <f t="shared" si="22"/>
        <v>118804.12</v>
      </c>
      <c r="R135" s="72">
        <f t="shared" si="23"/>
        <v>0.99999998032099846</v>
      </c>
    </row>
    <row r="136" spans="1:18" s="3" customFormat="1" ht="31.5" x14ac:dyDescent="0.25">
      <c r="A136" s="100" t="s">
        <v>163</v>
      </c>
      <c r="B136" s="102" t="s">
        <v>124</v>
      </c>
      <c r="C136" s="102"/>
      <c r="D136" s="16" t="s">
        <v>38</v>
      </c>
      <c r="E136" s="104"/>
      <c r="F136" s="30">
        <v>1183874.2076980427</v>
      </c>
      <c r="G136" s="29">
        <v>493035.65711509599</v>
      </c>
      <c r="H136" s="29">
        <v>572034.42824500042</v>
      </c>
      <c r="I136" s="31">
        <v>118804.12233794651</v>
      </c>
      <c r="J136" s="70"/>
      <c r="K136" s="30">
        <f t="shared" si="16"/>
        <v>1183874.21</v>
      </c>
      <c r="L136" s="71">
        <f t="shared" si="17"/>
        <v>1.0000000019444273</v>
      </c>
      <c r="M136" s="29">
        <f t="shared" si="18"/>
        <v>493035.66</v>
      </c>
      <c r="N136" s="71">
        <f t="shared" si="19"/>
        <v>1.000000005851309</v>
      </c>
      <c r="O136" s="29">
        <f t="shared" si="20"/>
        <v>572034.43000000005</v>
      </c>
      <c r="P136" s="71">
        <f t="shared" si="21"/>
        <v>1.0000000030679965</v>
      </c>
      <c r="Q136" s="29">
        <f t="shared" si="22"/>
        <v>118804.12</v>
      </c>
      <c r="R136" s="72">
        <f t="shared" si="23"/>
        <v>0.99999998032099846</v>
      </c>
    </row>
    <row r="137" spans="1:18" s="3" customFormat="1" ht="31.5" x14ac:dyDescent="0.25">
      <c r="A137" s="100" t="s">
        <v>164</v>
      </c>
      <c r="B137" s="102" t="s">
        <v>126</v>
      </c>
      <c r="C137" s="102"/>
      <c r="D137" s="16" t="s">
        <v>38</v>
      </c>
      <c r="E137" s="104"/>
      <c r="F137" s="30">
        <v>1964608.8473401291</v>
      </c>
      <c r="G137" s="29">
        <v>802004.44671568274</v>
      </c>
      <c r="H137" s="29">
        <v>1043800.2782865</v>
      </c>
      <c r="I137" s="31">
        <v>118804.12233794651</v>
      </c>
      <c r="J137" s="70"/>
      <c r="K137" s="30">
        <f t="shared" si="16"/>
        <v>1964608.85</v>
      </c>
      <c r="L137" s="71">
        <f t="shared" si="17"/>
        <v>1.0000000013538934</v>
      </c>
      <c r="M137" s="29">
        <f t="shared" si="18"/>
        <v>802004.45</v>
      </c>
      <c r="N137" s="71">
        <f t="shared" si="19"/>
        <v>1.000000004095136</v>
      </c>
      <c r="O137" s="29">
        <f t="shared" si="20"/>
        <v>1043800.28</v>
      </c>
      <c r="P137" s="71">
        <f t="shared" si="21"/>
        <v>1.0000000016415975</v>
      </c>
      <c r="Q137" s="29">
        <f t="shared" si="22"/>
        <v>118804.12</v>
      </c>
      <c r="R137" s="72">
        <f t="shared" si="23"/>
        <v>0.99999998032099846</v>
      </c>
    </row>
    <row r="138" spans="1:18" s="3" customFormat="1" ht="31.5" x14ac:dyDescent="0.25">
      <c r="A138" s="100" t="s">
        <v>165</v>
      </c>
      <c r="B138" s="102" t="s">
        <v>128</v>
      </c>
      <c r="C138" s="102"/>
      <c r="D138" s="16" t="s">
        <v>38</v>
      </c>
      <c r="E138" s="104"/>
      <c r="F138" s="30">
        <v>2766598.3821352636</v>
      </c>
      <c r="G138" s="29">
        <v>1159241.6887813201</v>
      </c>
      <c r="H138" s="29">
        <v>1488552.5710159966</v>
      </c>
      <c r="I138" s="31">
        <v>118804.12233794651</v>
      </c>
      <c r="J138" s="70"/>
      <c r="K138" s="30">
        <f t="shared" si="16"/>
        <v>2766598.38</v>
      </c>
      <c r="L138" s="71">
        <f t="shared" si="17"/>
        <v>0.99999999922819882</v>
      </c>
      <c r="M138" s="29">
        <f t="shared" si="18"/>
        <v>1159241.69</v>
      </c>
      <c r="N138" s="71">
        <f t="shared" si="19"/>
        <v>1.0000000010512733</v>
      </c>
      <c r="O138" s="29">
        <f t="shared" si="20"/>
        <v>1488552.57</v>
      </c>
      <c r="P138" s="71">
        <f t="shared" si="21"/>
        <v>0.99999999931746009</v>
      </c>
      <c r="Q138" s="29">
        <f t="shared" si="22"/>
        <v>118804.12</v>
      </c>
      <c r="R138" s="72">
        <f t="shared" si="23"/>
        <v>0.99999998032099846</v>
      </c>
    </row>
    <row r="139" spans="1:18" s="3" customFormat="1" ht="31.5" x14ac:dyDescent="0.25">
      <c r="A139" s="100" t="s">
        <v>166</v>
      </c>
      <c r="B139" s="102" t="s">
        <v>130</v>
      </c>
      <c r="C139" s="102"/>
      <c r="D139" s="16" t="s">
        <v>38</v>
      </c>
      <c r="E139" s="104"/>
      <c r="F139" s="30">
        <v>3433287.8060522005</v>
      </c>
      <c r="G139" s="29">
        <v>1411136.6752860702</v>
      </c>
      <c r="H139" s="29">
        <v>1903347.0084281836</v>
      </c>
      <c r="I139" s="31">
        <v>118804.12233794651</v>
      </c>
      <c r="J139" s="70"/>
      <c r="K139" s="30">
        <f t="shared" si="16"/>
        <v>3433287.81</v>
      </c>
      <c r="L139" s="71">
        <f t="shared" si="17"/>
        <v>1.0000000011498598</v>
      </c>
      <c r="M139" s="29">
        <f t="shared" si="18"/>
        <v>1411136.68</v>
      </c>
      <c r="N139" s="71">
        <f t="shared" si="19"/>
        <v>1.0000000033405196</v>
      </c>
      <c r="O139" s="29">
        <f t="shared" si="20"/>
        <v>1903347.01</v>
      </c>
      <c r="P139" s="71">
        <f t="shared" si="21"/>
        <v>1.000000000825817</v>
      </c>
      <c r="Q139" s="29">
        <f t="shared" si="22"/>
        <v>118804.12</v>
      </c>
      <c r="R139" s="72">
        <f t="shared" si="23"/>
        <v>0.99999998032099846</v>
      </c>
    </row>
    <row r="140" spans="1:18" s="3" customFormat="1" ht="31.5" x14ac:dyDescent="0.25">
      <c r="A140" s="100" t="s">
        <v>167</v>
      </c>
      <c r="B140" s="102" t="s">
        <v>132</v>
      </c>
      <c r="C140" s="102"/>
      <c r="D140" s="16" t="s">
        <v>38</v>
      </c>
      <c r="E140" s="104"/>
      <c r="F140" s="30">
        <v>4656278.8903774824</v>
      </c>
      <c r="G140" s="29">
        <v>1676025.8921713796</v>
      </c>
      <c r="H140" s="29">
        <v>2861448.8758681561</v>
      </c>
      <c r="I140" s="31">
        <v>118804.12233794651</v>
      </c>
      <c r="J140" s="70"/>
      <c r="K140" s="30">
        <f t="shared" si="16"/>
        <v>4656278.8899999997</v>
      </c>
      <c r="L140" s="71">
        <f t="shared" si="17"/>
        <v>0.9999999999189304</v>
      </c>
      <c r="M140" s="29">
        <f t="shared" si="18"/>
        <v>1676025.89</v>
      </c>
      <c r="N140" s="71">
        <f t="shared" si="19"/>
        <v>0.99999999870444733</v>
      </c>
      <c r="O140" s="29">
        <f t="shared" si="20"/>
        <v>2861448.88</v>
      </c>
      <c r="P140" s="71">
        <f t="shared" si="21"/>
        <v>1.0000000014439692</v>
      </c>
      <c r="Q140" s="29">
        <f t="shared" si="22"/>
        <v>118804.12</v>
      </c>
      <c r="R140" s="72">
        <f t="shared" si="23"/>
        <v>0.99999998032099846</v>
      </c>
    </row>
    <row r="141" spans="1:18" s="3" customFormat="1" ht="31.5" x14ac:dyDescent="0.25">
      <c r="A141" s="100" t="s">
        <v>168</v>
      </c>
      <c r="B141" s="102" t="s">
        <v>134</v>
      </c>
      <c r="C141" s="102"/>
      <c r="D141" s="16" t="s">
        <v>38</v>
      </c>
      <c r="E141" s="104"/>
      <c r="F141" s="30">
        <v>662548.20398267044</v>
      </c>
      <c r="G141" s="29">
        <v>376620.16621247388</v>
      </c>
      <c r="H141" s="29">
        <v>167123.91543225001</v>
      </c>
      <c r="I141" s="31">
        <v>118804.12233794651</v>
      </c>
      <c r="J141" s="70"/>
      <c r="K141" s="30">
        <f t="shared" si="16"/>
        <v>662548.21</v>
      </c>
      <c r="L141" s="71">
        <f t="shared" si="17"/>
        <v>1.0000000090821006</v>
      </c>
      <c r="M141" s="29">
        <f t="shared" si="18"/>
        <v>376620.17</v>
      </c>
      <c r="N141" s="71">
        <f t="shared" si="19"/>
        <v>1.0000000100566206</v>
      </c>
      <c r="O141" s="29">
        <f t="shared" si="20"/>
        <v>167123.92000000001</v>
      </c>
      <c r="P141" s="71">
        <f t="shared" si="21"/>
        <v>1.0000000273315162</v>
      </c>
      <c r="Q141" s="29">
        <f t="shared" si="22"/>
        <v>118804.12</v>
      </c>
      <c r="R141" s="72">
        <f t="shared" si="23"/>
        <v>0.99999998032099846</v>
      </c>
    </row>
    <row r="142" spans="1:18" s="3" customFormat="1" ht="31.5" x14ac:dyDescent="0.25">
      <c r="A142" s="100" t="s">
        <v>169</v>
      </c>
      <c r="B142" s="102" t="s">
        <v>136</v>
      </c>
      <c r="C142" s="102"/>
      <c r="D142" s="16" t="s">
        <v>38</v>
      </c>
      <c r="E142" s="104"/>
      <c r="F142" s="30">
        <v>772225.04880466801</v>
      </c>
      <c r="G142" s="29">
        <v>412485.51691622142</v>
      </c>
      <c r="H142" s="29">
        <v>240935.40955050002</v>
      </c>
      <c r="I142" s="31">
        <v>118804.12233794651</v>
      </c>
      <c r="J142" s="70"/>
      <c r="K142" s="30">
        <f t="shared" si="16"/>
        <v>772225.05</v>
      </c>
      <c r="L142" s="71">
        <f t="shared" si="17"/>
        <v>1.0000000015479062</v>
      </c>
      <c r="M142" s="29">
        <f t="shared" si="18"/>
        <v>412485.52</v>
      </c>
      <c r="N142" s="71">
        <f t="shared" si="19"/>
        <v>1.0000000074760893</v>
      </c>
      <c r="O142" s="29">
        <f t="shared" si="20"/>
        <v>240935.41</v>
      </c>
      <c r="P142" s="71">
        <f t="shared" si="21"/>
        <v>1.0000000018656452</v>
      </c>
      <c r="Q142" s="29">
        <f t="shared" si="22"/>
        <v>118804.12</v>
      </c>
      <c r="R142" s="72">
        <f t="shared" si="23"/>
        <v>0.99999998032099846</v>
      </c>
    </row>
    <row r="143" spans="1:18" s="3" customFormat="1" ht="31.5" x14ac:dyDescent="0.25">
      <c r="A143" s="100" t="s">
        <v>170</v>
      </c>
      <c r="B143" s="102" t="s">
        <v>138</v>
      </c>
      <c r="C143" s="102"/>
      <c r="D143" s="16" t="s">
        <v>38</v>
      </c>
      <c r="E143" s="104"/>
      <c r="F143" s="30">
        <v>877580.77011016558</v>
      </c>
      <c r="G143" s="29">
        <v>448350.86761996901</v>
      </c>
      <c r="H143" s="29">
        <v>310425.78015224996</v>
      </c>
      <c r="I143" s="31">
        <v>118804.12233794651</v>
      </c>
      <c r="J143" s="70"/>
      <c r="K143" s="30">
        <f t="shared" si="16"/>
        <v>877580.77</v>
      </c>
      <c r="L143" s="71">
        <f t="shared" si="17"/>
        <v>0.99999999987446675</v>
      </c>
      <c r="M143" s="29">
        <f t="shared" si="18"/>
        <v>448350.87</v>
      </c>
      <c r="N143" s="71">
        <f t="shared" si="19"/>
        <v>1.0000000053084117</v>
      </c>
      <c r="O143" s="29">
        <f t="shared" si="20"/>
        <v>310425.78000000003</v>
      </c>
      <c r="P143" s="71">
        <f t="shared" si="21"/>
        <v>0.99999999950954477</v>
      </c>
      <c r="Q143" s="29">
        <f t="shared" si="22"/>
        <v>118804.12</v>
      </c>
      <c r="R143" s="72">
        <f t="shared" si="23"/>
        <v>0.99999998032099846</v>
      </c>
    </row>
    <row r="144" spans="1:18" s="3" customFormat="1" ht="31.5" x14ac:dyDescent="0.25">
      <c r="A144" s="100" t="s">
        <v>171</v>
      </c>
      <c r="B144" s="102" t="s">
        <v>140</v>
      </c>
      <c r="C144" s="102"/>
      <c r="D144" s="16" t="s">
        <v>38</v>
      </c>
      <c r="E144" s="104"/>
      <c r="F144" s="30">
        <v>1084317.466834161</v>
      </c>
      <c r="G144" s="29">
        <v>520081.56902746414</v>
      </c>
      <c r="H144" s="29">
        <v>445431.77546875039</v>
      </c>
      <c r="I144" s="31">
        <v>118804.12233794651</v>
      </c>
      <c r="J144" s="70"/>
      <c r="K144" s="30">
        <f t="shared" si="16"/>
        <v>1084317.4700000002</v>
      </c>
      <c r="L144" s="71">
        <f t="shared" si="17"/>
        <v>1.0000000029196607</v>
      </c>
      <c r="M144" s="29">
        <f t="shared" si="18"/>
        <v>520081.57</v>
      </c>
      <c r="N144" s="71">
        <f t="shared" si="19"/>
        <v>1.000000001869968</v>
      </c>
      <c r="O144" s="29">
        <f t="shared" si="20"/>
        <v>445431.78</v>
      </c>
      <c r="P144" s="71">
        <f t="shared" si="21"/>
        <v>1.0000000101727131</v>
      </c>
      <c r="Q144" s="29">
        <f t="shared" si="22"/>
        <v>118804.12</v>
      </c>
      <c r="R144" s="72">
        <f t="shared" si="23"/>
        <v>0.99999998032099846</v>
      </c>
    </row>
    <row r="145" spans="1:18" s="3" customFormat="1" ht="31.5" x14ac:dyDescent="0.25">
      <c r="A145" s="100" t="s">
        <v>172</v>
      </c>
      <c r="B145" s="102" t="s">
        <v>142</v>
      </c>
      <c r="C145" s="102"/>
      <c r="D145" s="16" t="s">
        <v>38</v>
      </c>
      <c r="E145" s="104"/>
      <c r="F145" s="30">
        <v>1466500.7857780429</v>
      </c>
      <c r="G145" s="29">
        <v>493035.65711509599</v>
      </c>
      <c r="H145" s="29">
        <v>854661.00632500043</v>
      </c>
      <c r="I145" s="31">
        <v>118804.12233794651</v>
      </c>
      <c r="J145" s="70"/>
      <c r="K145" s="30">
        <f t="shared" si="16"/>
        <v>1466500.79</v>
      </c>
      <c r="L145" s="71">
        <f t="shared" si="17"/>
        <v>1.0000000028789329</v>
      </c>
      <c r="M145" s="29">
        <f t="shared" si="18"/>
        <v>493035.66</v>
      </c>
      <c r="N145" s="71">
        <f t="shared" si="19"/>
        <v>1.000000005851309</v>
      </c>
      <c r="O145" s="29">
        <f t="shared" si="20"/>
        <v>854661.01</v>
      </c>
      <c r="P145" s="71">
        <f t="shared" si="21"/>
        <v>1.00000000429995</v>
      </c>
      <c r="Q145" s="29">
        <f t="shared" si="22"/>
        <v>118804.12</v>
      </c>
      <c r="R145" s="72">
        <f t="shared" si="23"/>
        <v>0.99999998032099846</v>
      </c>
    </row>
    <row r="146" spans="1:18" s="3" customFormat="1" ht="31.5" x14ac:dyDescent="0.25">
      <c r="A146" s="100" t="s">
        <v>173</v>
      </c>
      <c r="B146" s="102" t="s">
        <v>144</v>
      </c>
      <c r="C146" s="102"/>
      <c r="D146" s="16" t="s">
        <v>38</v>
      </c>
      <c r="E146" s="104"/>
      <c r="F146" s="30">
        <v>2373234.3975961292</v>
      </c>
      <c r="G146" s="29">
        <v>802004.44671568274</v>
      </c>
      <c r="H146" s="29">
        <v>1452425.8285425</v>
      </c>
      <c r="I146" s="31">
        <v>118804.12233794651</v>
      </c>
      <c r="J146" s="70"/>
      <c r="K146" s="30">
        <f t="shared" si="16"/>
        <v>2373234.4000000004</v>
      </c>
      <c r="L146" s="71">
        <f t="shared" si="17"/>
        <v>1.0000000010129093</v>
      </c>
      <c r="M146" s="29">
        <f t="shared" si="18"/>
        <v>802004.45</v>
      </c>
      <c r="N146" s="71">
        <f t="shared" si="19"/>
        <v>1.000000004095136</v>
      </c>
      <c r="O146" s="29">
        <f t="shared" si="20"/>
        <v>1452425.83</v>
      </c>
      <c r="P146" s="71">
        <f t="shared" si="21"/>
        <v>1.0000000010034935</v>
      </c>
      <c r="Q146" s="29">
        <f t="shared" si="22"/>
        <v>118804.12</v>
      </c>
      <c r="R146" s="72">
        <f t="shared" si="23"/>
        <v>0.99999998032099846</v>
      </c>
    </row>
    <row r="147" spans="1:18" s="3" customFormat="1" ht="31.5" x14ac:dyDescent="0.25">
      <c r="A147" s="100" t="s">
        <v>174</v>
      </c>
      <c r="B147" s="102" t="s">
        <v>146</v>
      </c>
      <c r="C147" s="102"/>
      <c r="D147" s="16" t="s">
        <v>38</v>
      </c>
      <c r="E147" s="104"/>
      <c r="F147" s="30">
        <v>3359253.8412232632</v>
      </c>
      <c r="G147" s="29">
        <v>1159241.6887813201</v>
      </c>
      <c r="H147" s="29">
        <v>2081208.0301039966</v>
      </c>
      <c r="I147" s="31">
        <v>118804.12233794651</v>
      </c>
      <c r="J147" s="70"/>
      <c r="K147" s="30">
        <f t="shared" si="16"/>
        <v>3359253.84</v>
      </c>
      <c r="L147" s="71">
        <f t="shared" si="17"/>
        <v>0.99999999963585262</v>
      </c>
      <c r="M147" s="29">
        <f t="shared" si="18"/>
        <v>1159241.69</v>
      </c>
      <c r="N147" s="71">
        <f t="shared" si="19"/>
        <v>1.0000000010512733</v>
      </c>
      <c r="O147" s="29">
        <f t="shared" si="20"/>
        <v>2081208.03</v>
      </c>
      <c r="P147" s="71">
        <f t="shared" si="21"/>
        <v>0.99999999995003064</v>
      </c>
      <c r="Q147" s="29">
        <f t="shared" si="22"/>
        <v>118804.12</v>
      </c>
      <c r="R147" s="72">
        <f t="shared" si="23"/>
        <v>0.99999998032099846</v>
      </c>
    </row>
    <row r="148" spans="1:18" s="3" customFormat="1" ht="31.5" x14ac:dyDescent="0.25">
      <c r="A148" s="100" t="s">
        <v>175</v>
      </c>
      <c r="B148" s="102" t="s">
        <v>148</v>
      </c>
      <c r="C148" s="102"/>
      <c r="D148" s="16" t="s">
        <v>38</v>
      </c>
      <c r="E148" s="104"/>
      <c r="F148" s="30">
        <v>4479979.1367543088</v>
      </c>
      <c r="G148" s="29">
        <v>1411136.6752860702</v>
      </c>
      <c r="H148" s="29">
        <v>2950038.3391302917</v>
      </c>
      <c r="I148" s="31">
        <v>118804.12233794651</v>
      </c>
      <c r="J148" s="70"/>
      <c r="K148" s="30">
        <f t="shared" si="16"/>
        <v>4479979.1399999997</v>
      </c>
      <c r="L148" s="71">
        <f t="shared" si="17"/>
        <v>1.000000000724488</v>
      </c>
      <c r="M148" s="29">
        <f t="shared" si="18"/>
        <v>1411136.68</v>
      </c>
      <c r="N148" s="71">
        <f t="shared" si="19"/>
        <v>1.0000000033405196</v>
      </c>
      <c r="O148" s="29">
        <f t="shared" si="20"/>
        <v>2950038.34</v>
      </c>
      <c r="P148" s="71">
        <f t="shared" si="21"/>
        <v>1.0000000002948124</v>
      </c>
      <c r="Q148" s="29">
        <f t="shared" si="22"/>
        <v>118804.12</v>
      </c>
      <c r="R148" s="72">
        <f t="shared" si="23"/>
        <v>0.99999998032099846</v>
      </c>
    </row>
    <row r="149" spans="1:18" s="3" customFormat="1" ht="31.5" x14ac:dyDescent="0.25">
      <c r="A149" s="100" t="s">
        <v>176</v>
      </c>
      <c r="B149" s="102" t="s">
        <v>150</v>
      </c>
      <c r="C149" s="102"/>
      <c r="D149" s="16" t="s">
        <v>38</v>
      </c>
      <c r="E149" s="104"/>
      <c r="F149" s="30">
        <v>5466331.4603121635</v>
      </c>
      <c r="G149" s="29">
        <v>1676025.8921713796</v>
      </c>
      <c r="H149" s="29">
        <v>3671501.4458028376</v>
      </c>
      <c r="I149" s="31">
        <v>118804.12233794651</v>
      </c>
      <c r="J149" s="70"/>
      <c r="K149" s="30">
        <f t="shared" si="16"/>
        <v>5466331.46</v>
      </c>
      <c r="L149" s="71">
        <f t="shared" si="17"/>
        <v>0.99999999994289346</v>
      </c>
      <c r="M149" s="29">
        <f t="shared" si="18"/>
        <v>1676025.89</v>
      </c>
      <c r="N149" s="71">
        <f t="shared" si="19"/>
        <v>0.99999999870444733</v>
      </c>
      <c r="O149" s="29">
        <f t="shared" si="20"/>
        <v>3671501.45</v>
      </c>
      <c r="P149" s="71">
        <f t="shared" si="21"/>
        <v>1.0000000011431733</v>
      </c>
      <c r="Q149" s="29">
        <f t="shared" si="22"/>
        <v>118804.12</v>
      </c>
      <c r="R149" s="72">
        <f t="shared" si="23"/>
        <v>0.99999998032099846</v>
      </c>
    </row>
    <row r="150" spans="1:18" s="3" customFormat="1" ht="31.5" x14ac:dyDescent="0.25">
      <c r="A150" s="100" t="s">
        <v>177</v>
      </c>
      <c r="B150" s="102" t="s">
        <v>152</v>
      </c>
      <c r="C150" s="102"/>
      <c r="D150" s="16" t="s">
        <v>38</v>
      </c>
      <c r="E150" s="104"/>
      <c r="F150" s="30">
        <v>6200630.9446352888</v>
      </c>
      <c r="G150" s="29">
        <v>1676025.8921713796</v>
      </c>
      <c r="H150" s="29">
        <v>4405800.930125962</v>
      </c>
      <c r="I150" s="31">
        <v>118804.12233794651</v>
      </c>
      <c r="J150" s="70"/>
      <c r="K150" s="30">
        <f t="shared" si="16"/>
        <v>6200630.9399999995</v>
      </c>
      <c r="L150" s="71">
        <f t="shared" si="17"/>
        <v>0.99999999925244876</v>
      </c>
      <c r="M150" s="29">
        <f t="shared" si="18"/>
        <v>1676025.89</v>
      </c>
      <c r="N150" s="71">
        <f t="shared" si="19"/>
        <v>0.99999999870444733</v>
      </c>
      <c r="O150" s="29">
        <f t="shared" si="20"/>
        <v>4405800.93</v>
      </c>
      <c r="P150" s="71">
        <f t="shared" si="21"/>
        <v>0.99999999997140987</v>
      </c>
      <c r="Q150" s="29">
        <f t="shared" si="22"/>
        <v>118804.12</v>
      </c>
      <c r="R150" s="72">
        <f t="shared" si="23"/>
        <v>0.99999998032099846</v>
      </c>
    </row>
    <row r="151" spans="1:18" s="3" customFormat="1" ht="31.5" x14ac:dyDescent="0.25">
      <c r="A151" s="100" t="s">
        <v>178</v>
      </c>
      <c r="B151" s="102" t="s">
        <v>154</v>
      </c>
      <c r="C151" s="102"/>
      <c r="D151" s="16" t="s">
        <v>38</v>
      </c>
      <c r="E151" s="104"/>
      <c r="F151" s="30">
        <v>1212870.4156575089</v>
      </c>
      <c r="G151" s="29">
        <v>520081.56902746414</v>
      </c>
      <c r="H151" s="29">
        <v>573984.72429209831</v>
      </c>
      <c r="I151" s="31">
        <v>118804.12233794651</v>
      </c>
      <c r="J151" s="70"/>
      <c r="K151" s="30">
        <f t="shared" si="16"/>
        <v>1212870.4100000001</v>
      </c>
      <c r="L151" s="71">
        <f t="shared" si="17"/>
        <v>0.99999999533543837</v>
      </c>
      <c r="M151" s="29">
        <f t="shared" si="18"/>
        <v>520081.57</v>
      </c>
      <c r="N151" s="71">
        <f t="shared" si="19"/>
        <v>1.000000001869968</v>
      </c>
      <c r="O151" s="29">
        <f t="shared" si="20"/>
        <v>573984.72</v>
      </c>
      <c r="P151" s="71">
        <f t="shared" si="21"/>
        <v>0.99999999252227778</v>
      </c>
      <c r="Q151" s="29">
        <f t="shared" si="22"/>
        <v>118804.12</v>
      </c>
      <c r="R151" s="72">
        <f t="shared" si="23"/>
        <v>0.99999998032099846</v>
      </c>
    </row>
    <row r="152" spans="1:18" s="3" customFormat="1" ht="31.5" x14ac:dyDescent="0.25">
      <c r="A152" s="100" t="s">
        <v>179</v>
      </c>
      <c r="B152" s="102" t="s">
        <v>156</v>
      </c>
      <c r="C152" s="102"/>
      <c r="D152" s="16" t="s">
        <v>38</v>
      </c>
      <c r="E152" s="104"/>
      <c r="F152" s="30">
        <v>1769975.7474134197</v>
      </c>
      <c r="G152" s="29">
        <v>493035.65711509599</v>
      </c>
      <c r="H152" s="29">
        <v>1158135.9679603772</v>
      </c>
      <c r="I152" s="31">
        <v>118804.12233794651</v>
      </c>
      <c r="J152" s="70"/>
      <c r="K152" s="30">
        <f t="shared" si="16"/>
        <v>1769975.75</v>
      </c>
      <c r="L152" s="71">
        <f t="shared" si="17"/>
        <v>1.0000000014613648</v>
      </c>
      <c r="M152" s="29">
        <f t="shared" si="18"/>
        <v>493035.66</v>
      </c>
      <c r="N152" s="71">
        <f t="shared" si="19"/>
        <v>1.000000005851309</v>
      </c>
      <c r="O152" s="29">
        <f t="shared" si="20"/>
        <v>1158135.97</v>
      </c>
      <c r="P152" s="71">
        <f t="shared" si="21"/>
        <v>1.0000000017611255</v>
      </c>
      <c r="Q152" s="29">
        <f t="shared" si="22"/>
        <v>118804.12</v>
      </c>
      <c r="R152" s="72">
        <f t="shared" si="23"/>
        <v>0.99999998032099846</v>
      </c>
    </row>
    <row r="153" spans="1:18" s="3" customFormat="1" ht="220.5" x14ac:dyDescent="0.25">
      <c r="A153" s="119" t="s">
        <v>180</v>
      </c>
      <c r="B153" s="101" t="s">
        <v>181</v>
      </c>
      <c r="C153" s="102" t="s">
        <v>1259</v>
      </c>
      <c r="D153" s="16"/>
      <c r="E153" s="120" t="s">
        <v>926</v>
      </c>
      <c r="F153" s="30"/>
      <c r="G153" s="29"/>
      <c r="H153" s="29"/>
      <c r="I153" s="31"/>
      <c r="J153" s="70"/>
      <c r="K153" s="30"/>
      <c r="L153" s="71"/>
      <c r="M153" s="29"/>
      <c r="N153" s="71"/>
      <c r="O153" s="29"/>
      <c r="P153" s="71"/>
      <c r="Q153" s="29"/>
      <c r="R153" s="72"/>
    </row>
    <row r="154" spans="1:18" s="3" customFormat="1" ht="31.5" x14ac:dyDescent="0.25">
      <c r="A154" s="100" t="s">
        <v>182</v>
      </c>
      <c r="B154" s="102" t="s">
        <v>116</v>
      </c>
      <c r="C154" s="102"/>
      <c r="D154" s="16" t="s">
        <v>38</v>
      </c>
      <c r="E154" s="112"/>
      <c r="F154" s="30">
        <v>381514.21366145776</v>
      </c>
      <c r="G154" s="29">
        <v>237014.47323376432</v>
      </c>
      <c r="H154" s="29">
        <v>88996.690697250015</v>
      </c>
      <c r="I154" s="31">
        <v>55503.049730443403</v>
      </c>
      <c r="J154" s="70"/>
      <c r="K154" s="30">
        <f t="shared" si="16"/>
        <v>381514.21</v>
      </c>
      <c r="L154" s="71">
        <f t="shared" si="17"/>
        <v>0.9999999904028275</v>
      </c>
      <c r="M154" s="29">
        <f t="shared" si="18"/>
        <v>237014.47</v>
      </c>
      <c r="N154" s="71">
        <f t="shared" si="19"/>
        <v>0.99999998635625797</v>
      </c>
      <c r="O154" s="29">
        <f t="shared" si="20"/>
        <v>88996.69</v>
      </c>
      <c r="P154" s="71">
        <f t="shared" si="21"/>
        <v>0.99999999216543889</v>
      </c>
      <c r="Q154" s="29">
        <f t="shared" si="22"/>
        <v>55503.05</v>
      </c>
      <c r="R154" s="72">
        <f t="shared" si="23"/>
        <v>1.0000000048566089</v>
      </c>
    </row>
    <row r="155" spans="1:18" s="3" customFormat="1" ht="31.5" x14ac:dyDescent="0.25">
      <c r="A155" s="100" t="s">
        <v>183</v>
      </c>
      <c r="B155" s="102" t="s">
        <v>118</v>
      </c>
      <c r="C155" s="102"/>
      <c r="D155" s="16" t="s">
        <v>38</v>
      </c>
      <c r="E155" s="112"/>
      <c r="F155" s="30">
        <v>445178.62983558839</v>
      </c>
      <c r="G155" s="29">
        <v>255263.41142064537</v>
      </c>
      <c r="H155" s="29">
        <v>134412.16868449966</v>
      </c>
      <c r="I155" s="31">
        <v>55503.049730443403</v>
      </c>
      <c r="J155" s="70"/>
      <c r="K155" s="30">
        <f t="shared" si="16"/>
        <v>445178.63</v>
      </c>
      <c r="L155" s="71">
        <f t="shared" si="17"/>
        <v>1.0000000003693161</v>
      </c>
      <c r="M155" s="29">
        <f t="shared" si="18"/>
        <v>255263.41</v>
      </c>
      <c r="N155" s="71">
        <f t="shared" si="19"/>
        <v>0.99999999443459076</v>
      </c>
      <c r="O155" s="29">
        <f t="shared" si="20"/>
        <v>134412.17000000001</v>
      </c>
      <c r="P155" s="71">
        <f t="shared" si="21"/>
        <v>1.0000000097870629</v>
      </c>
      <c r="Q155" s="29">
        <f t="shared" si="22"/>
        <v>55503.05</v>
      </c>
      <c r="R155" s="72">
        <f t="shared" si="23"/>
        <v>1.0000000048566089</v>
      </c>
    </row>
    <row r="156" spans="1:18" s="3" customFormat="1" ht="31.5" x14ac:dyDescent="0.25">
      <c r="A156" s="100" t="s">
        <v>184</v>
      </c>
      <c r="B156" s="102" t="s">
        <v>120</v>
      </c>
      <c r="C156" s="102"/>
      <c r="D156" s="16" t="s">
        <v>38</v>
      </c>
      <c r="E156" s="112"/>
      <c r="F156" s="30">
        <v>534954.95288672007</v>
      </c>
      <c r="G156" s="29">
        <v>273512.34960752632</v>
      </c>
      <c r="H156" s="29">
        <v>205939.55354875035</v>
      </c>
      <c r="I156" s="31">
        <v>55503.049730443403</v>
      </c>
      <c r="J156" s="70"/>
      <c r="K156" s="30">
        <f t="shared" si="16"/>
        <v>534954.94999999995</v>
      </c>
      <c r="L156" s="71">
        <f t="shared" si="17"/>
        <v>0.99999999460380706</v>
      </c>
      <c r="M156" s="29">
        <f t="shared" si="18"/>
        <v>273512.34999999998</v>
      </c>
      <c r="N156" s="71">
        <f t="shared" si="19"/>
        <v>1.0000000014349395</v>
      </c>
      <c r="O156" s="29">
        <f t="shared" si="20"/>
        <v>205939.55</v>
      </c>
      <c r="P156" s="71">
        <f t="shared" si="21"/>
        <v>0.99999998276800006</v>
      </c>
      <c r="Q156" s="29">
        <f t="shared" si="22"/>
        <v>55503.05</v>
      </c>
      <c r="R156" s="72">
        <f t="shared" si="23"/>
        <v>1.0000000048566089</v>
      </c>
    </row>
    <row r="157" spans="1:18" s="3" customFormat="1" ht="31.5" x14ac:dyDescent="0.25">
      <c r="A157" s="100" t="s">
        <v>185</v>
      </c>
      <c r="B157" s="102" t="s">
        <v>122</v>
      </c>
      <c r="C157" s="102"/>
      <c r="D157" s="16" t="s">
        <v>38</v>
      </c>
      <c r="E157" s="112"/>
      <c r="F157" s="30">
        <v>630218.0173216227</v>
      </c>
      <c r="G157" s="29">
        <v>310010.24163417902</v>
      </c>
      <c r="H157" s="29">
        <v>264704.72595700034</v>
      </c>
      <c r="I157" s="31">
        <v>55503.049730443403</v>
      </c>
      <c r="J157" s="70"/>
      <c r="K157" s="30">
        <f t="shared" si="16"/>
        <v>630218.02</v>
      </c>
      <c r="L157" s="71">
        <f t="shared" si="17"/>
        <v>1.0000000042499217</v>
      </c>
      <c r="M157" s="29">
        <f t="shared" si="18"/>
        <v>310010.23999999999</v>
      </c>
      <c r="N157" s="71">
        <f t="shared" si="19"/>
        <v>0.99999999472862888</v>
      </c>
      <c r="O157" s="29">
        <f t="shared" si="20"/>
        <v>264704.73</v>
      </c>
      <c r="P157" s="71">
        <f t="shared" si="21"/>
        <v>1.000000015273621</v>
      </c>
      <c r="Q157" s="29">
        <f t="shared" si="22"/>
        <v>55503.05</v>
      </c>
      <c r="R157" s="72">
        <f t="shared" si="23"/>
        <v>1.0000000048566089</v>
      </c>
    </row>
    <row r="158" spans="1:18" s="3" customFormat="1" ht="31.5" x14ac:dyDescent="0.25">
      <c r="A158" s="100" t="s">
        <v>186</v>
      </c>
      <c r="B158" s="102" t="s">
        <v>124</v>
      </c>
      <c r="C158" s="102"/>
      <c r="D158" s="16" t="s">
        <v>38</v>
      </c>
      <c r="E158" s="112"/>
      <c r="F158" s="30">
        <v>868657.2048571296</v>
      </c>
      <c r="G158" s="29">
        <v>332406.08448118577</v>
      </c>
      <c r="H158" s="29">
        <v>480748.07064550038</v>
      </c>
      <c r="I158" s="31">
        <v>55503.049730443403</v>
      </c>
      <c r="J158" s="70"/>
      <c r="K158" s="30">
        <f t="shared" si="16"/>
        <v>868657.20000000007</v>
      </c>
      <c r="L158" s="71">
        <f t="shared" si="17"/>
        <v>0.99999999440846232</v>
      </c>
      <c r="M158" s="29">
        <f t="shared" si="18"/>
        <v>332406.08</v>
      </c>
      <c r="N158" s="71">
        <f t="shared" si="19"/>
        <v>0.99999998651894184</v>
      </c>
      <c r="O158" s="29">
        <f t="shared" si="20"/>
        <v>480748.07</v>
      </c>
      <c r="P158" s="71">
        <f t="shared" si="21"/>
        <v>0.99999999865730016</v>
      </c>
      <c r="Q158" s="29">
        <f t="shared" si="22"/>
        <v>55503.05</v>
      </c>
      <c r="R158" s="72">
        <f t="shared" si="23"/>
        <v>1.0000000048566089</v>
      </c>
    </row>
    <row r="159" spans="1:18" s="3" customFormat="1" ht="31.5" x14ac:dyDescent="0.25">
      <c r="A159" s="100" t="s">
        <v>187</v>
      </c>
      <c r="B159" s="102" t="s">
        <v>126</v>
      </c>
      <c r="C159" s="102"/>
      <c r="D159" s="16" t="s">
        <v>38</v>
      </c>
      <c r="E159" s="112"/>
      <c r="F159" s="30">
        <v>1475667.185429753</v>
      </c>
      <c r="G159" s="29">
        <v>535424.67068430956</v>
      </c>
      <c r="H159" s="29">
        <v>884739.46501500008</v>
      </c>
      <c r="I159" s="31">
        <v>55503.049730443403</v>
      </c>
      <c r="J159" s="70"/>
      <c r="K159" s="30">
        <f t="shared" si="16"/>
        <v>1475667.1900000002</v>
      </c>
      <c r="L159" s="71">
        <f t="shared" si="17"/>
        <v>1.0000000030970717</v>
      </c>
      <c r="M159" s="29">
        <f t="shared" si="18"/>
        <v>535424.67000000004</v>
      </c>
      <c r="N159" s="71">
        <f t="shared" si="19"/>
        <v>0.99999999872193124</v>
      </c>
      <c r="O159" s="29">
        <f t="shared" si="20"/>
        <v>884739.47</v>
      </c>
      <c r="P159" s="71">
        <f t="shared" si="21"/>
        <v>1.0000000056344269</v>
      </c>
      <c r="Q159" s="29">
        <f t="shared" si="22"/>
        <v>55503.05</v>
      </c>
      <c r="R159" s="72">
        <f t="shared" si="23"/>
        <v>1.0000000048566089</v>
      </c>
    </row>
    <row r="160" spans="1:18" s="3" customFormat="1" ht="31.5" x14ac:dyDescent="0.25">
      <c r="A160" s="100" t="s">
        <v>188</v>
      </c>
      <c r="B160" s="102" t="s">
        <v>128</v>
      </c>
      <c r="C160" s="102"/>
      <c r="D160" s="16" t="s">
        <v>38</v>
      </c>
      <c r="E160" s="112"/>
      <c r="F160" s="30">
        <v>2078411.0408691829</v>
      </c>
      <c r="G160" s="29">
        <v>742936.10608323978</v>
      </c>
      <c r="H160" s="29">
        <v>1279971.8850554998</v>
      </c>
      <c r="I160" s="31">
        <v>55503.049730443403</v>
      </c>
      <c r="J160" s="70"/>
      <c r="K160" s="30">
        <f t="shared" si="16"/>
        <v>2078411.05</v>
      </c>
      <c r="L160" s="71">
        <f t="shared" si="17"/>
        <v>1.000000004393172</v>
      </c>
      <c r="M160" s="29">
        <f t="shared" si="18"/>
        <v>742936.11</v>
      </c>
      <c r="N160" s="71">
        <f t="shared" si="19"/>
        <v>1.0000000052720015</v>
      </c>
      <c r="O160" s="29">
        <f t="shared" si="20"/>
        <v>1279971.8899999999</v>
      </c>
      <c r="P160" s="71">
        <f t="shared" si="21"/>
        <v>1.0000000038629755</v>
      </c>
      <c r="Q160" s="29">
        <f t="shared" si="22"/>
        <v>55503.05</v>
      </c>
      <c r="R160" s="72">
        <f t="shared" si="23"/>
        <v>1.0000000048566089</v>
      </c>
    </row>
    <row r="161" spans="1:18" s="3" customFormat="1" ht="31.5" x14ac:dyDescent="0.25">
      <c r="A161" s="100" t="s">
        <v>189</v>
      </c>
      <c r="B161" s="102" t="s">
        <v>130</v>
      </c>
      <c r="C161" s="102"/>
      <c r="D161" s="16" t="s">
        <v>38</v>
      </c>
      <c r="E161" s="112"/>
      <c r="F161" s="30">
        <v>2622431.8403678159</v>
      </c>
      <c r="G161" s="29">
        <v>886189.38880986918</v>
      </c>
      <c r="H161" s="29">
        <v>1680739.4018275035</v>
      </c>
      <c r="I161" s="31">
        <v>55503.049730443403</v>
      </c>
      <c r="J161" s="70"/>
      <c r="K161" s="30">
        <f t="shared" si="16"/>
        <v>2622431.84</v>
      </c>
      <c r="L161" s="71">
        <f t="shared" si="17"/>
        <v>0.99999999985974242</v>
      </c>
      <c r="M161" s="29">
        <f t="shared" si="18"/>
        <v>886189.39</v>
      </c>
      <c r="N161" s="71">
        <f t="shared" si="19"/>
        <v>1.0000000013429757</v>
      </c>
      <c r="O161" s="29">
        <f t="shared" si="20"/>
        <v>1680739.4</v>
      </c>
      <c r="P161" s="71">
        <f t="shared" si="21"/>
        <v>0.99999999891267877</v>
      </c>
      <c r="Q161" s="29">
        <f t="shared" si="22"/>
        <v>55503.05</v>
      </c>
      <c r="R161" s="72">
        <f t="shared" si="23"/>
        <v>1.0000000048566089</v>
      </c>
    </row>
    <row r="162" spans="1:18" s="3" customFormat="1" ht="31.5" x14ac:dyDescent="0.25">
      <c r="A162" s="100" t="s">
        <v>190</v>
      </c>
      <c r="B162" s="102" t="s">
        <v>132</v>
      </c>
      <c r="C162" s="102"/>
      <c r="D162" s="16" t="s">
        <v>38</v>
      </c>
      <c r="E162" s="112"/>
      <c r="F162" s="30">
        <v>3908021.0117243547</v>
      </c>
      <c r="G162" s="29">
        <v>1044693.8620284151</v>
      </c>
      <c r="H162" s="29">
        <v>2807824.0999654965</v>
      </c>
      <c r="I162" s="31">
        <v>55503.049730443403</v>
      </c>
      <c r="J162" s="70"/>
      <c r="K162" s="30">
        <f t="shared" si="16"/>
        <v>3908021.01</v>
      </c>
      <c r="L162" s="71">
        <f t="shared" si="17"/>
        <v>0.99999999955876517</v>
      </c>
      <c r="M162" s="29">
        <f t="shared" si="18"/>
        <v>1044693.86</v>
      </c>
      <c r="N162" s="71">
        <f t="shared" si="19"/>
        <v>0.99999999805836415</v>
      </c>
      <c r="O162" s="29">
        <f t="shared" si="20"/>
        <v>2807824.1</v>
      </c>
      <c r="P162" s="71">
        <f t="shared" si="21"/>
        <v>1.0000000000122884</v>
      </c>
      <c r="Q162" s="29">
        <f t="shared" si="22"/>
        <v>55503.05</v>
      </c>
      <c r="R162" s="72">
        <f t="shared" si="23"/>
        <v>1.0000000048566089</v>
      </c>
    </row>
    <row r="163" spans="1:18" s="3" customFormat="1" ht="31.5" x14ac:dyDescent="0.25">
      <c r="A163" s="100" t="s">
        <v>191</v>
      </c>
      <c r="B163" s="102" t="s">
        <v>134</v>
      </c>
      <c r="C163" s="102"/>
      <c r="D163" s="16" t="s">
        <v>38</v>
      </c>
      <c r="E163" s="112"/>
      <c r="F163" s="30">
        <v>401252.90052095772</v>
      </c>
      <c r="G163" s="29">
        <v>237014.47323376432</v>
      </c>
      <c r="H163" s="29">
        <v>108735.37755675001</v>
      </c>
      <c r="I163" s="31">
        <v>55503.049730443403</v>
      </c>
      <c r="J163" s="70"/>
      <c r="K163" s="30">
        <f t="shared" si="16"/>
        <v>401252.89999999997</v>
      </c>
      <c r="L163" s="71">
        <f t="shared" si="17"/>
        <v>0.99999999870167233</v>
      </c>
      <c r="M163" s="29">
        <f t="shared" si="18"/>
        <v>237014.47</v>
      </c>
      <c r="N163" s="71">
        <f t="shared" si="19"/>
        <v>0.99999998635625797</v>
      </c>
      <c r="O163" s="29">
        <f t="shared" si="20"/>
        <v>108735.38</v>
      </c>
      <c r="P163" s="71">
        <f t="shared" si="21"/>
        <v>1.0000000224696879</v>
      </c>
      <c r="Q163" s="29">
        <f t="shared" si="22"/>
        <v>55503.05</v>
      </c>
      <c r="R163" s="72">
        <f t="shared" si="23"/>
        <v>1.0000000048566089</v>
      </c>
    </row>
    <row r="164" spans="1:18" s="3" customFormat="1" ht="31.5" x14ac:dyDescent="0.25">
      <c r="A164" s="100" t="s">
        <v>192</v>
      </c>
      <c r="B164" s="102" t="s">
        <v>136</v>
      </c>
      <c r="C164" s="102"/>
      <c r="D164" s="16" t="s">
        <v>38</v>
      </c>
      <c r="E164" s="112"/>
      <c r="F164" s="30">
        <v>484754.9543155884</v>
      </c>
      <c r="G164" s="29">
        <v>255263.41142064537</v>
      </c>
      <c r="H164" s="29">
        <v>173988.49316449964</v>
      </c>
      <c r="I164" s="31">
        <v>55503.049730443403</v>
      </c>
      <c r="J164" s="70"/>
      <c r="K164" s="30">
        <f t="shared" si="16"/>
        <v>484754.95</v>
      </c>
      <c r="L164" s="71">
        <f t="shared" si="17"/>
        <v>0.99999999109738158</v>
      </c>
      <c r="M164" s="29">
        <f t="shared" si="18"/>
        <v>255263.41</v>
      </c>
      <c r="N164" s="71">
        <f t="shared" si="19"/>
        <v>0.99999999443459076</v>
      </c>
      <c r="O164" s="29">
        <f t="shared" si="20"/>
        <v>173988.49</v>
      </c>
      <c r="P164" s="71">
        <f t="shared" si="21"/>
        <v>0.99999998181201766</v>
      </c>
      <c r="Q164" s="29">
        <f t="shared" si="22"/>
        <v>55503.05</v>
      </c>
      <c r="R164" s="72">
        <f t="shared" si="23"/>
        <v>1.0000000048566089</v>
      </c>
    </row>
    <row r="165" spans="1:18" s="3" customFormat="1" ht="31.5" x14ac:dyDescent="0.25">
      <c r="A165" s="100" t="s">
        <v>193</v>
      </c>
      <c r="B165" s="102" t="s">
        <v>138</v>
      </c>
      <c r="C165" s="102"/>
      <c r="D165" s="16" t="s">
        <v>38</v>
      </c>
      <c r="E165" s="112"/>
      <c r="F165" s="30">
        <v>569031.32642072008</v>
      </c>
      <c r="G165" s="29">
        <v>273512.34960752632</v>
      </c>
      <c r="H165" s="29">
        <v>240015.92708275036</v>
      </c>
      <c r="I165" s="31">
        <v>55503.049730443403</v>
      </c>
      <c r="J165" s="70"/>
      <c r="K165" s="30">
        <f t="shared" si="16"/>
        <v>569031.32999999996</v>
      </c>
      <c r="L165" s="71">
        <f t="shared" si="17"/>
        <v>1.000000006290128</v>
      </c>
      <c r="M165" s="29">
        <f t="shared" si="18"/>
        <v>273512.34999999998</v>
      </c>
      <c r="N165" s="71">
        <f t="shared" si="19"/>
        <v>1.0000000014349395</v>
      </c>
      <c r="O165" s="29">
        <f t="shared" si="20"/>
        <v>240015.93</v>
      </c>
      <c r="P165" s="71">
        <f t="shared" si="21"/>
        <v>1.0000000121544002</v>
      </c>
      <c r="Q165" s="29">
        <f t="shared" si="22"/>
        <v>55503.05</v>
      </c>
      <c r="R165" s="72">
        <f t="shared" si="23"/>
        <v>1.0000000048566089</v>
      </c>
    </row>
    <row r="166" spans="1:18" s="3" customFormat="1" ht="31.5" x14ac:dyDescent="0.25">
      <c r="A166" s="100" t="s">
        <v>194</v>
      </c>
      <c r="B166" s="102" t="s">
        <v>140</v>
      </c>
      <c r="C166" s="102"/>
      <c r="D166" s="16" t="s">
        <v>38</v>
      </c>
      <c r="E166" s="112"/>
      <c r="F166" s="30">
        <v>733609.36527137249</v>
      </c>
      <c r="G166" s="29">
        <v>310010.24163417902</v>
      </c>
      <c r="H166" s="29">
        <v>368096.07390675001</v>
      </c>
      <c r="I166" s="31">
        <v>55503.049730443403</v>
      </c>
      <c r="J166" s="70"/>
      <c r="K166" s="30">
        <f t="shared" si="16"/>
        <v>733609.3600000001</v>
      </c>
      <c r="L166" s="71">
        <f t="shared" si="17"/>
        <v>0.99999999281446961</v>
      </c>
      <c r="M166" s="29">
        <f t="shared" si="18"/>
        <v>310010.23999999999</v>
      </c>
      <c r="N166" s="71">
        <f t="shared" si="19"/>
        <v>0.99999999472862888</v>
      </c>
      <c r="O166" s="29">
        <f t="shared" si="20"/>
        <v>368096.07</v>
      </c>
      <c r="P166" s="71">
        <f t="shared" si="21"/>
        <v>0.99999998938660239</v>
      </c>
      <c r="Q166" s="29">
        <f t="shared" si="22"/>
        <v>55503.05</v>
      </c>
      <c r="R166" s="72">
        <f t="shared" si="23"/>
        <v>1.0000000048566089</v>
      </c>
    </row>
    <row r="167" spans="1:18" s="3" customFormat="1" ht="31.5" x14ac:dyDescent="0.25">
      <c r="A167" s="100" t="s">
        <v>195</v>
      </c>
      <c r="B167" s="102" t="s">
        <v>142</v>
      </c>
      <c r="C167" s="102"/>
      <c r="D167" s="16" t="s">
        <v>38</v>
      </c>
      <c r="E167" s="112"/>
      <c r="F167" s="30">
        <v>1061591.7866971295</v>
      </c>
      <c r="G167" s="29">
        <v>332406.08448118577</v>
      </c>
      <c r="H167" s="29">
        <v>673682.65248550032</v>
      </c>
      <c r="I167" s="31">
        <v>55503.049730443403</v>
      </c>
      <c r="J167" s="70"/>
      <c r="K167" s="30">
        <f t="shared" si="16"/>
        <v>1061591.78</v>
      </c>
      <c r="L167" s="71">
        <f t="shared" si="17"/>
        <v>0.99999999369142678</v>
      </c>
      <c r="M167" s="29">
        <f t="shared" si="18"/>
        <v>332406.08</v>
      </c>
      <c r="N167" s="71">
        <f t="shared" si="19"/>
        <v>0.99999998651894184</v>
      </c>
      <c r="O167" s="29">
        <f t="shared" si="20"/>
        <v>673682.65</v>
      </c>
      <c r="P167" s="71">
        <f t="shared" si="21"/>
        <v>0.99999999631057701</v>
      </c>
      <c r="Q167" s="29">
        <f t="shared" si="22"/>
        <v>55503.05</v>
      </c>
      <c r="R167" s="72">
        <f t="shared" si="23"/>
        <v>1.0000000048566089</v>
      </c>
    </row>
    <row r="168" spans="1:18" s="3" customFormat="1" ht="31.5" x14ac:dyDescent="0.25">
      <c r="A168" s="100" t="s">
        <v>196</v>
      </c>
      <c r="B168" s="102" t="s">
        <v>144</v>
      </c>
      <c r="C168" s="102"/>
      <c r="D168" s="16" t="s">
        <v>38</v>
      </c>
      <c r="E168" s="112"/>
      <c r="F168" s="30">
        <v>1992950.6076720529</v>
      </c>
      <c r="G168" s="29">
        <v>535424.67068430956</v>
      </c>
      <c r="H168" s="29">
        <v>1402022.8872573001</v>
      </c>
      <c r="I168" s="31">
        <v>55503.049730443403</v>
      </c>
      <c r="J168" s="70"/>
      <c r="K168" s="30">
        <f t="shared" si="16"/>
        <v>1992950.61</v>
      </c>
      <c r="L168" s="71">
        <f t="shared" si="17"/>
        <v>1.0000000011680907</v>
      </c>
      <c r="M168" s="29">
        <f t="shared" si="18"/>
        <v>535424.67000000004</v>
      </c>
      <c r="N168" s="71">
        <f t="shared" si="19"/>
        <v>0.99999999872193124</v>
      </c>
      <c r="O168" s="29">
        <f t="shared" si="20"/>
        <v>1402022.89</v>
      </c>
      <c r="P168" s="71">
        <f t="shared" si="21"/>
        <v>1.0000000019562447</v>
      </c>
      <c r="Q168" s="29">
        <f t="shared" si="22"/>
        <v>55503.05</v>
      </c>
      <c r="R168" s="72">
        <f t="shared" si="23"/>
        <v>1.0000000048566089</v>
      </c>
    </row>
    <row r="169" spans="1:18" s="3" customFormat="1" ht="31.5" x14ac:dyDescent="0.25">
      <c r="A169" s="100" t="s">
        <v>197</v>
      </c>
      <c r="B169" s="102" t="s">
        <v>146</v>
      </c>
      <c r="C169" s="102"/>
      <c r="D169" s="16" t="s">
        <v>38</v>
      </c>
      <c r="E169" s="112"/>
      <c r="F169" s="30">
        <v>2851853.5546302292</v>
      </c>
      <c r="G169" s="29">
        <v>742936.10608323978</v>
      </c>
      <c r="H169" s="29">
        <v>2053414.3988165462</v>
      </c>
      <c r="I169" s="31">
        <v>55503.049730443403</v>
      </c>
      <c r="J169" s="70"/>
      <c r="K169" s="30">
        <f t="shared" si="16"/>
        <v>2851853.5599999996</v>
      </c>
      <c r="L169" s="71">
        <f t="shared" si="17"/>
        <v>1.0000000018829054</v>
      </c>
      <c r="M169" s="29">
        <f t="shared" si="18"/>
        <v>742936.11</v>
      </c>
      <c r="N169" s="71">
        <f t="shared" si="19"/>
        <v>1.0000000052720015</v>
      </c>
      <c r="O169" s="29">
        <f t="shared" si="20"/>
        <v>2053414.4</v>
      </c>
      <c r="P169" s="71">
        <f t="shared" si="21"/>
        <v>1.0000000005763345</v>
      </c>
      <c r="Q169" s="29">
        <f t="shared" si="22"/>
        <v>55503.05</v>
      </c>
      <c r="R169" s="72">
        <f t="shared" si="23"/>
        <v>1.0000000048566089</v>
      </c>
    </row>
    <row r="170" spans="1:18" s="3" customFormat="1" ht="31.5" x14ac:dyDescent="0.25">
      <c r="A170" s="100" t="s">
        <v>198</v>
      </c>
      <c r="B170" s="102" t="s">
        <v>148</v>
      </c>
      <c r="C170" s="102"/>
      <c r="D170" s="16" t="s">
        <v>38</v>
      </c>
      <c r="E170" s="112"/>
      <c r="F170" s="30">
        <v>3639635.6049588169</v>
      </c>
      <c r="G170" s="29">
        <v>886189.38880986918</v>
      </c>
      <c r="H170" s="29">
        <v>2697943.1664185044</v>
      </c>
      <c r="I170" s="31">
        <v>55503.049730443403</v>
      </c>
      <c r="J170" s="70"/>
      <c r="K170" s="30">
        <f t="shared" si="16"/>
        <v>3639635.61</v>
      </c>
      <c r="L170" s="71">
        <f t="shared" si="17"/>
        <v>1.0000000013850789</v>
      </c>
      <c r="M170" s="29">
        <f t="shared" si="18"/>
        <v>886189.39</v>
      </c>
      <c r="N170" s="71">
        <f t="shared" si="19"/>
        <v>1.0000000013429757</v>
      </c>
      <c r="O170" s="29">
        <f t="shared" si="20"/>
        <v>2697943.17</v>
      </c>
      <c r="P170" s="71">
        <f t="shared" si="21"/>
        <v>1.000000001327491</v>
      </c>
      <c r="Q170" s="29">
        <f t="shared" si="22"/>
        <v>55503.05</v>
      </c>
      <c r="R170" s="72">
        <f t="shared" si="23"/>
        <v>1.0000000048566089</v>
      </c>
    </row>
    <row r="171" spans="1:18" s="3" customFormat="1" ht="31.5" x14ac:dyDescent="0.25">
      <c r="A171" s="100" t="s">
        <v>199</v>
      </c>
      <c r="B171" s="102" t="s">
        <v>150</v>
      </c>
      <c r="C171" s="102"/>
      <c r="D171" s="16" t="s">
        <v>38</v>
      </c>
      <c r="E171" s="112"/>
      <c r="F171" s="30">
        <v>4506125.7337430092</v>
      </c>
      <c r="G171" s="29">
        <v>1044693.8620284151</v>
      </c>
      <c r="H171" s="29">
        <v>3405928.8219841504</v>
      </c>
      <c r="I171" s="31">
        <v>55503.049730443403</v>
      </c>
      <c r="J171" s="70"/>
      <c r="K171" s="30">
        <f t="shared" si="16"/>
        <v>4506125.7299999995</v>
      </c>
      <c r="L171" s="71">
        <f t="shared" si="17"/>
        <v>0.99999999916935078</v>
      </c>
      <c r="M171" s="29">
        <f t="shared" si="18"/>
        <v>1044693.86</v>
      </c>
      <c r="N171" s="71">
        <f t="shared" si="19"/>
        <v>0.99999999805836415</v>
      </c>
      <c r="O171" s="29">
        <f t="shared" si="20"/>
        <v>3405928.82</v>
      </c>
      <c r="P171" s="71">
        <f t="shared" si="21"/>
        <v>0.99999999941744211</v>
      </c>
      <c r="Q171" s="29">
        <f t="shared" si="22"/>
        <v>55503.05</v>
      </c>
      <c r="R171" s="72">
        <f t="shared" si="23"/>
        <v>1.0000000048566089</v>
      </c>
    </row>
    <row r="172" spans="1:18" s="3" customFormat="1" ht="31.5" x14ac:dyDescent="0.25">
      <c r="A172" s="100" t="s">
        <v>200</v>
      </c>
      <c r="B172" s="102" t="s">
        <v>152</v>
      </c>
      <c r="C172" s="102"/>
      <c r="D172" s="16" t="s">
        <v>38</v>
      </c>
      <c r="E172" s="112"/>
      <c r="F172" s="30">
        <v>5482850.2914057057</v>
      </c>
      <c r="G172" s="29">
        <v>1044693.8620284151</v>
      </c>
      <c r="H172" s="29">
        <v>4382653.379646847</v>
      </c>
      <c r="I172" s="31">
        <v>55503.049730443403</v>
      </c>
      <c r="J172" s="70"/>
      <c r="K172" s="30">
        <f t="shared" si="16"/>
        <v>5482850.29</v>
      </c>
      <c r="L172" s="71">
        <f t="shared" si="17"/>
        <v>0.99999999974361775</v>
      </c>
      <c r="M172" s="29">
        <f t="shared" si="18"/>
        <v>1044693.86</v>
      </c>
      <c r="N172" s="71">
        <f t="shared" si="19"/>
        <v>0.99999999805836415</v>
      </c>
      <c r="O172" s="29">
        <f t="shared" si="20"/>
        <v>4382653.38</v>
      </c>
      <c r="P172" s="71">
        <f t="shared" si="21"/>
        <v>1.0000000000805798</v>
      </c>
      <c r="Q172" s="29">
        <f t="shared" si="22"/>
        <v>55503.05</v>
      </c>
      <c r="R172" s="72">
        <f t="shared" si="23"/>
        <v>1.0000000048566089</v>
      </c>
    </row>
    <row r="173" spans="1:18" s="3" customFormat="1" ht="31.5" x14ac:dyDescent="0.25">
      <c r="A173" s="100" t="s">
        <v>201</v>
      </c>
      <c r="B173" s="102" t="s">
        <v>154</v>
      </c>
      <c r="C173" s="102"/>
      <c r="D173" s="16" t="s">
        <v>38</v>
      </c>
      <c r="E173" s="112"/>
      <c r="F173" s="30">
        <v>1006451.3836263954</v>
      </c>
      <c r="G173" s="29">
        <v>310010.24163417902</v>
      </c>
      <c r="H173" s="29">
        <v>640938.09226177295</v>
      </c>
      <c r="I173" s="31">
        <v>55503.049730443403</v>
      </c>
      <c r="J173" s="70"/>
      <c r="K173" s="30">
        <f t="shared" si="16"/>
        <v>1006451.38</v>
      </c>
      <c r="L173" s="71">
        <f t="shared" si="17"/>
        <v>0.99999999639684989</v>
      </c>
      <c r="M173" s="29">
        <f t="shared" si="18"/>
        <v>310010.23999999999</v>
      </c>
      <c r="N173" s="71">
        <f t="shared" si="19"/>
        <v>0.99999999472862888</v>
      </c>
      <c r="O173" s="29">
        <f t="shared" si="20"/>
        <v>640938.09</v>
      </c>
      <c r="P173" s="71">
        <f t="shared" si="21"/>
        <v>0.99999999647115223</v>
      </c>
      <c r="Q173" s="29">
        <f t="shared" si="22"/>
        <v>55503.05</v>
      </c>
      <c r="R173" s="72">
        <f t="shared" si="23"/>
        <v>1.0000000048566089</v>
      </c>
    </row>
    <row r="174" spans="1:18" s="3" customFormat="1" ht="31.5" x14ac:dyDescent="0.25">
      <c r="A174" s="100" t="s">
        <v>202</v>
      </c>
      <c r="B174" s="102" t="s">
        <v>156</v>
      </c>
      <c r="C174" s="102"/>
      <c r="D174" s="16" t="s">
        <v>38</v>
      </c>
      <c r="E174" s="112"/>
      <c r="F174" s="30">
        <v>1722079.4482340328</v>
      </c>
      <c r="G174" s="29">
        <v>332406.08448118577</v>
      </c>
      <c r="H174" s="29">
        <v>1334170.3140224037</v>
      </c>
      <c r="I174" s="31">
        <v>55503.049730443403</v>
      </c>
      <c r="J174" s="70"/>
      <c r="K174" s="30">
        <f t="shared" si="16"/>
        <v>1722079.4400000002</v>
      </c>
      <c r="L174" s="71">
        <f t="shared" si="17"/>
        <v>0.99999999521855243</v>
      </c>
      <c r="M174" s="29">
        <f t="shared" si="18"/>
        <v>332406.08</v>
      </c>
      <c r="N174" s="71">
        <f t="shared" si="19"/>
        <v>0.99999998651894184</v>
      </c>
      <c r="O174" s="29">
        <f t="shared" si="20"/>
        <v>1334170.31</v>
      </c>
      <c r="P174" s="71">
        <f t="shared" si="21"/>
        <v>0.9999999969850899</v>
      </c>
      <c r="Q174" s="29">
        <f t="shared" si="22"/>
        <v>55503.05</v>
      </c>
      <c r="R174" s="72">
        <f t="shared" si="23"/>
        <v>1.0000000048566089</v>
      </c>
    </row>
    <row r="175" spans="1:18" s="3" customFormat="1" ht="63" x14ac:dyDescent="0.25">
      <c r="A175" s="126" t="s">
        <v>203</v>
      </c>
      <c r="B175" s="101" t="s">
        <v>204</v>
      </c>
      <c r="C175" s="102" t="s">
        <v>927</v>
      </c>
      <c r="D175" s="16"/>
      <c r="E175" s="74" t="s">
        <v>778</v>
      </c>
      <c r="F175" s="30"/>
      <c r="G175" s="29"/>
      <c r="H175" s="29"/>
      <c r="I175" s="31"/>
      <c r="J175" s="70"/>
      <c r="K175" s="30"/>
      <c r="L175" s="71"/>
      <c r="M175" s="29"/>
      <c r="N175" s="71"/>
      <c r="O175" s="29"/>
      <c r="P175" s="71"/>
      <c r="Q175" s="29"/>
      <c r="R175" s="72"/>
    </row>
    <row r="176" spans="1:18" s="3" customFormat="1" ht="15.75" x14ac:dyDescent="0.25">
      <c r="A176" s="100" t="s">
        <v>205</v>
      </c>
      <c r="B176" s="102" t="s">
        <v>206</v>
      </c>
      <c r="C176" s="102"/>
      <c r="D176" s="16" t="s">
        <v>106</v>
      </c>
      <c r="E176" s="16"/>
      <c r="F176" s="30">
        <v>4147.0155928298645</v>
      </c>
      <c r="G176" s="29">
        <v>1369.4415438340272</v>
      </c>
      <c r="H176" s="29">
        <v>2604.9099124999966</v>
      </c>
      <c r="I176" s="31">
        <v>172.66413649584001</v>
      </c>
      <c r="J176" s="70"/>
      <c r="K176" s="30">
        <f t="shared" si="16"/>
        <v>4147.01</v>
      </c>
      <c r="L176" s="71">
        <f t="shared" si="17"/>
        <v>0.99999865136030019</v>
      </c>
      <c r="M176" s="29">
        <f t="shared" si="18"/>
        <v>1369.44</v>
      </c>
      <c r="N176" s="71">
        <f t="shared" si="19"/>
        <v>0.99999887265430631</v>
      </c>
      <c r="O176" s="29">
        <f t="shared" si="20"/>
        <v>2604.91</v>
      </c>
      <c r="P176" s="71">
        <f t="shared" si="21"/>
        <v>1.0000000335904142</v>
      </c>
      <c r="Q176" s="29">
        <f t="shared" si="22"/>
        <v>172.66</v>
      </c>
      <c r="R176" s="72">
        <f t="shared" si="23"/>
        <v>0.99997604310933375</v>
      </c>
    </row>
    <row r="177" spans="1:18" s="3" customFormat="1" ht="15.75" x14ac:dyDescent="0.25">
      <c r="A177" s="100" t="s">
        <v>207</v>
      </c>
      <c r="B177" s="102" t="s">
        <v>208</v>
      </c>
      <c r="C177" s="102"/>
      <c r="D177" s="16" t="s">
        <v>106</v>
      </c>
      <c r="E177" s="16"/>
      <c r="F177" s="30">
        <v>5690.3671117371196</v>
      </c>
      <c r="G177" s="29">
        <v>1867.7030529674237</v>
      </c>
      <c r="H177" s="29">
        <v>3576.8449499999997</v>
      </c>
      <c r="I177" s="31">
        <v>245.81910876969602</v>
      </c>
      <c r="J177" s="70"/>
      <c r="K177" s="30">
        <f t="shared" si="16"/>
        <v>5690.36</v>
      </c>
      <c r="L177" s="71">
        <f t="shared" si="17"/>
        <v>0.99999875021470841</v>
      </c>
      <c r="M177" s="29">
        <f t="shared" si="18"/>
        <v>1867.7</v>
      </c>
      <c r="N177" s="71">
        <f t="shared" si="19"/>
        <v>0.99999836538928455</v>
      </c>
      <c r="O177" s="29">
        <f t="shared" si="20"/>
        <v>3576.84</v>
      </c>
      <c r="P177" s="71">
        <f t="shared" si="21"/>
        <v>0.99999861609880525</v>
      </c>
      <c r="Q177" s="29">
        <f t="shared" si="22"/>
        <v>245.82</v>
      </c>
      <c r="R177" s="72">
        <f t="shared" si="23"/>
        <v>1.0000036255533935</v>
      </c>
    </row>
    <row r="178" spans="1:18" s="3" customFormat="1" ht="15.75" x14ac:dyDescent="0.25">
      <c r="A178" s="100" t="s">
        <v>209</v>
      </c>
      <c r="B178" s="102" t="s">
        <v>210</v>
      </c>
      <c r="C178" s="102"/>
      <c r="D178" s="16" t="s">
        <v>106</v>
      </c>
      <c r="E178" s="16"/>
      <c r="F178" s="30">
        <v>6163.3060379283388</v>
      </c>
      <c r="G178" s="29">
        <v>2242.5713784760828</v>
      </c>
      <c r="H178" s="29">
        <v>3576.8449499999997</v>
      </c>
      <c r="I178" s="31">
        <v>343.88970945225606</v>
      </c>
      <c r="J178" s="70"/>
      <c r="K178" s="30">
        <f t="shared" si="16"/>
        <v>6163.3</v>
      </c>
      <c r="L178" s="71">
        <f t="shared" si="17"/>
        <v>0.99999902034260491</v>
      </c>
      <c r="M178" s="29">
        <f t="shared" si="18"/>
        <v>2242.5700000000002</v>
      </c>
      <c r="N178" s="71">
        <f t="shared" si="19"/>
        <v>0.99999938531451182</v>
      </c>
      <c r="O178" s="29">
        <f t="shared" si="20"/>
        <v>3576.84</v>
      </c>
      <c r="P178" s="71">
        <f t="shared" si="21"/>
        <v>0.99999861609880525</v>
      </c>
      <c r="Q178" s="29">
        <f t="shared" si="22"/>
        <v>343.89</v>
      </c>
      <c r="R178" s="72">
        <f t="shared" si="23"/>
        <v>1.0000008448864155</v>
      </c>
    </row>
    <row r="179" spans="1:18" s="3" customFormat="1" ht="15.75" x14ac:dyDescent="0.25">
      <c r="A179" s="100" t="s">
        <v>211</v>
      </c>
      <c r="B179" s="102" t="s">
        <v>212</v>
      </c>
      <c r="C179" s="102"/>
      <c r="D179" s="16" t="s">
        <v>106</v>
      </c>
      <c r="E179" s="16"/>
      <c r="F179" s="30">
        <v>7676.7886625797446</v>
      </c>
      <c r="G179" s="29">
        <v>2672.2456199024637</v>
      </c>
      <c r="H179" s="29">
        <v>4577.6109750000005</v>
      </c>
      <c r="I179" s="31">
        <v>426.93206767728003</v>
      </c>
      <c r="J179" s="70"/>
      <c r="K179" s="30">
        <f t="shared" si="16"/>
        <v>7676.79</v>
      </c>
      <c r="L179" s="71">
        <f t="shared" si="17"/>
        <v>1.0000001742161095</v>
      </c>
      <c r="M179" s="29">
        <f t="shared" si="18"/>
        <v>2672.25</v>
      </c>
      <c r="N179" s="71">
        <f t="shared" si="19"/>
        <v>1.0000016391073874</v>
      </c>
      <c r="O179" s="29">
        <f t="shared" si="20"/>
        <v>4577.6099999999997</v>
      </c>
      <c r="P179" s="71">
        <f t="shared" si="21"/>
        <v>0.99999978700680203</v>
      </c>
      <c r="Q179" s="29">
        <f t="shared" si="22"/>
        <v>426.93</v>
      </c>
      <c r="R179" s="72">
        <f t="shared" si="23"/>
        <v>0.99999515689394969</v>
      </c>
    </row>
    <row r="180" spans="1:18" s="3" customFormat="1" ht="15.75" x14ac:dyDescent="0.25">
      <c r="A180" s="100" t="s">
        <v>213</v>
      </c>
      <c r="B180" s="102" t="s">
        <v>214</v>
      </c>
      <c r="C180" s="102"/>
      <c r="D180" s="16" t="s">
        <v>106</v>
      </c>
      <c r="E180" s="16"/>
      <c r="F180" s="30">
        <v>14499.967677376851</v>
      </c>
      <c r="G180" s="29">
        <v>4697.5128876818708</v>
      </c>
      <c r="H180" s="29">
        <v>9127.8780250000054</v>
      </c>
      <c r="I180" s="31">
        <v>674.57676469497608</v>
      </c>
      <c r="J180" s="70"/>
      <c r="K180" s="30">
        <f t="shared" si="16"/>
        <v>14499.97</v>
      </c>
      <c r="L180" s="71">
        <f t="shared" si="17"/>
        <v>1.0000001601812638</v>
      </c>
      <c r="M180" s="29">
        <f t="shared" si="18"/>
        <v>4697.51</v>
      </c>
      <c r="N180" s="71">
        <f t="shared" si="19"/>
        <v>0.99999938527430587</v>
      </c>
      <c r="O180" s="29">
        <f t="shared" si="20"/>
        <v>9127.8799999999992</v>
      </c>
      <c r="P180" s="71">
        <f t="shared" si="21"/>
        <v>1.0000002163701123</v>
      </c>
      <c r="Q180" s="29">
        <f t="shared" si="22"/>
        <v>674.58</v>
      </c>
      <c r="R180" s="72">
        <f t="shared" si="23"/>
        <v>1.0000047960516776</v>
      </c>
    </row>
    <row r="181" spans="1:18" s="3" customFormat="1" ht="15.75" x14ac:dyDescent="0.25">
      <c r="A181" s="100" t="s">
        <v>215</v>
      </c>
      <c r="B181" s="102" t="s">
        <v>216</v>
      </c>
      <c r="C181" s="102"/>
      <c r="D181" s="16" t="s">
        <v>106</v>
      </c>
      <c r="E181" s="16"/>
      <c r="F181" s="30">
        <v>22320.604013421365</v>
      </c>
      <c r="G181" s="29">
        <v>7034.7055573320476</v>
      </c>
      <c r="H181" s="29">
        <v>14094.044912500036</v>
      </c>
      <c r="I181" s="31">
        <v>1191.8535435892802</v>
      </c>
      <c r="J181" s="70"/>
      <c r="K181" s="30">
        <f t="shared" si="16"/>
        <v>22320.6</v>
      </c>
      <c r="L181" s="71">
        <f t="shared" si="17"/>
        <v>0.99999982019208067</v>
      </c>
      <c r="M181" s="29">
        <f t="shared" si="18"/>
        <v>7034.71</v>
      </c>
      <c r="N181" s="71">
        <f t="shared" si="19"/>
        <v>1.0000006315357362</v>
      </c>
      <c r="O181" s="29">
        <f t="shared" si="20"/>
        <v>14094.04</v>
      </c>
      <c r="P181" s="71">
        <f t="shared" si="21"/>
        <v>0.99999965144853264</v>
      </c>
      <c r="Q181" s="29">
        <f t="shared" si="22"/>
        <v>1191.8499999999999</v>
      </c>
      <c r="R181" s="72">
        <f t="shared" si="23"/>
        <v>0.99999702682489866</v>
      </c>
    </row>
    <row r="182" spans="1:18" s="3" customFormat="1" ht="15.75" x14ac:dyDescent="0.25">
      <c r="A182" s="100" t="s">
        <v>217</v>
      </c>
      <c r="B182" s="102" t="s">
        <v>218</v>
      </c>
      <c r="C182" s="102"/>
      <c r="D182" s="16" t="s">
        <v>106</v>
      </c>
      <c r="E182" s="16"/>
      <c r="F182" s="30">
        <v>23552.697584847334</v>
      </c>
      <c r="G182" s="29">
        <v>8032.2475506549754</v>
      </c>
      <c r="H182" s="29">
        <v>14094.044912500036</v>
      </c>
      <c r="I182" s="31">
        <v>1426.4051216923201</v>
      </c>
      <c r="J182" s="70"/>
      <c r="K182" s="30">
        <f t="shared" si="16"/>
        <v>23552.7</v>
      </c>
      <c r="L182" s="71">
        <f t="shared" si="17"/>
        <v>1.0000001025425074</v>
      </c>
      <c r="M182" s="29">
        <f t="shared" si="18"/>
        <v>8032.25</v>
      </c>
      <c r="N182" s="71">
        <f t="shared" si="19"/>
        <v>1.0000003049389363</v>
      </c>
      <c r="O182" s="29">
        <f t="shared" si="20"/>
        <v>14094.04</v>
      </c>
      <c r="P182" s="71">
        <f t="shared" si="21"/>
        <v>0.99999965144853264</v>
      </c>
      <c r="Q182" s="29">
        <f t="shared" si="22"/>
        <v>1426.41</v>
      </c>
      <c r="R182" s="72">
        <f t="shared" si="23"/>
        <v>1.0000034200015169</v>
      </c>
    </row>
    <row r="183" spans="1:18" s="3" customFormat="1" ht="15.75" x14ac:dyDescent="0.25">
      <c r="A183" s="100" t="s">
        <v>219</v>
      </c>
      <c r="B183" s="102" t="s">
        <v>220</v>
      </c>
      <c r="C183" s="102"/>
      <c r="D183" s="16" t="s">
        <v>106</v>
      </c>
      <c r="E183" s="16"/>
      <c r="F183" s="30">
        <v>30074.337193506344</v>
      </c>
      <c r="G183" s="29">
        <v>10354.004535129701</v>
      </c>
      <c r="H183" s="29">
        <v>17967.410125000035</v>
      </c>
      <c r="I183" s="31">
        <v>1752.9225333766083</v>
      </c>
      <c r="J183" s="70"/>
      <c r="K183" s="30">
        <f t="shared" si="16"/>
        <v>30074.33</v>
      </c>
      <c r="L183" s="71">
        <f t="shared" si="17"/>
        <v>0.99999976080914776</v>
      </c>
      <c r="M183" s="29">
        <f t="shared" si="18"/>
        <v>10354</v>
      </c>
      <c r="N183" s="71">
        <f t="shared" si="19"/>
        <v>0.99999956199268736</v>
      </c>
      <c r="O183" s="29">
        <f t="shared" si="20"/>
        <v>17967.41</v>
      </c>
      <c r="P183" s="71">
        <f t="shared" si="21"/>
        <v>0.9999999930429575</v>
      </c>
      <c r="Q183" s="29">
        <f t="shared" si="22"/>
        <v>1752.92</v>
      </c>
      <c r="R183" s="72">
        <f t="shared" si="23"/>
        <v>0.99999855476978594</v>
      </c>
    </row>
    <row r="184" spans="1:18" s="3" customFormat="1" ht="15.75" x14ac:dyDescent="0.25">
      <c r="A184" s="100" t="s">
        <v>221</v>
      </c>
      <c r="B184" s="102" t="s">
        <v>222</v>
      </c>
      <c r="C184" s="102"/>
      <c r="D184" s="16" t="s">
        <v>106</v>
      </c>
      <c r="E184" s="16"/>
      <c r="F184" s="30">
        <v>45471.350539849438</v>
      </c>
      <c r="G184" s="29">
        <v>23626.843387242228</v>
      </c>
      <c r="H184" s="29">
        <v>19124.534012500037</v>
      </c>
      <c r="I184" s="31">
        <v>2719.9731401071681</v>
      </c>
      <c r="J184" s="70"/>
      <c r="K184" s="30">
        <f t="shared" si="16"/>
        <v>45471.34</v>
      </c>
      <c r="L184" s="71">
        <f t="shared" si="17"/>
        <v>0.99999976820900816</v>
      </c>
      <c r="M184" s="29">
        <f t="shared" si="18"/>
        <v>23626.84</v>
      </c>
      <c r="N184" s="71">
        <f t="shared" si="19"/>
        <v>0.99999985663585389</v>
      </c>
      <c r="O184" s="29">
        <f t="shared" si="20"/>
        <v>19124.53</v>
      </c>
      <c r="P184" s="71">
        <f t="shared" si="21"/>
        <v>0.99999979019096441</v>
      </c>
      <c r="Q184" s="29">
        <f t="shared" si="22"/>
        <v>2719.97</v>
      </c>
      <c r="R184" s="72">
        <f t="shared" si="23"/>
        <v>0.9999988455374349</v>
      </c>
    </row>
    <row r="185" spans="1:18" s="3" customFormat="1" ht="15.75" x14ac:dyDescent="0.25">
      <c r="A185" s="100" t="s">
        <v>223</v>
      </c>
      <c r="B185" s="102" t="s">
        <v>224</v>
      </c>
      <c r="C185" s="102"/>
      <c r="D185" s="16" t="s">
        <v>106</v>
      </c>
      <c r="E185" s="16"/>
      <c r="F185" s="30">
        <v>59077.491646366427</v>
      </c>
      <c r="G185" s="29">
        <v>30043.810626670002</v>
      </c>
      <c r="H185" s="29">
        <v>25499.378683333383</v>
      </c>
      <c r="I185" s="31">
        <v>3534.3023363630405</v>
      </c>
      <c r="J185" s="70"/>
      <c r="K185" s="30">
        <f t="shared" si="16"/>
        <v>59077.490000000005</v>
      </c>
      <c r="L185" s="71">
        <f t="shared" si="17"/>
        <v>0.99999997213208658</v>
      </c>
      <c r="M185" s="29">
        <f t="shared" si="18"/>
        <v>30043.81</v>
      </c>
      <c r="N185" s="71">
        <f t="shared" si="19"/>
        <v>0.99999997914146088</v>
      </c>
      <c r="O185" s="29">
        <f t="shared" si="20"/>
        <v>25499.38</v>
      </c>
      <c r="P185" s="71">
        <f t="shared" si="21"/>
        <v>1.0000000516352432</v>
      </c>
      <c r="Q185" s="29">
        <f t="shared" si="22"/>
        <v>3534.3</v>
      </c>
      <c r="R185" s="72">
        <f t="shared" si="23"/>
        <v>0.99999933894646864</v>
      </c>
    </row>
    <row r="186" spans="1:18" s="3" customFormat="1" ht="31.5" x14ac:dyDescent="0.25">
      <c r="A186" s="119" t="s">
        <v>225</v>
      </c>
      <c r="B186" s="102" t="s">
        <v>226</v>
      </c>
      <c r="C186" s="102" t="s">
        <v>227</v>
      </c>
      <c r="D186" s="16" t="s">
        <v>228</v>
      </c>
      <c r="E186" s="74" t="s">
        <v>779</v>
      </c>
      <c r="F186" s="30">
        <v>42.194566963200003</v>
      </c>
      <c r="G186" s="29">
        <v>16.9945669632</v>
      </c>
      <c r="H186" s="29">
        <v>25.200000000000003</v>
      </c>
      <c r="I186" s="31">
        <v>0</v>
      </c>
      <c r="J186" s="70"/>
      <c r="K186" s="30">
        <f t="shared" si="16"/>
        <v>42.19</v>
      </c>
      <c r="L186" s="71">
        <f t="shared" si="17"/>
        <v>0.99989176418840875</v>
      </c>
      <c r="M186" s="29">
        <f t="shared" si="18"/>
        <v>16.989999999999998</v>
      </c>
      <c r="N186" s="71">
        <f t="shared" si="19"/>
        <v>0.99973126922210542</v>
      </c>
      <c r="O186" s="29">
        <f t="shared" si="20"/>
        <v>25.2</v>
      </c>
      <c r="P186" s="71">
        <f t="shared" si="21"/>
        <v>0.99999999999999989</v>
      </c>
      <c r="Q186" s="29">
        <f t="shared" si="22"/>
        <v>0</v>
      </c>
      <c r="R186" s="72" t="e">
        <f t="shared" si="23"/>
        <v>#DIV/0!</v>
      </c>
    </row>
    <row r="187" spans="1:18" s="3" customFormat="1" ht="47.25" x14ac:dyDescent="0.25">
      <c r="A187" s="119" t="s">
        <v>229</v>
      </c>
      <c r="B187" s="102" t="s">
        <v>1260</v>
      </c>
      <c r="C187" s="102" t="s">
        <v>1094</v>
      </c>
      <c r="D187" s="16" t="s">
        <v>228</v>
      </c>
      <c r="E187" s="74" t="s">
        <v>780</v>
      </c>
      <c r="F187" s="30">
        <v>189.00024999925446</v>
      </c>
      <c r="G187" s="29">
        <v>127.50273069925446</v>
      </c>
      <c r="H187" s="29">
        <v>61.4975193</v>
      </c>
      <c r="I187" s="31">
        <v>0</v>
      </c>
      <c r="J187" s="70"/>
      <c r="K187" s="30">
        <f t="shared" si="16"/>
        <v>189</v>
      </c>
      <c r="L187" s="71">
        <f t="shared" si="17"/>
        <v>0.99999867725437153</v>
      </c>
      <c r="M187" s="29">
        <f t="shared" si="18"/>
        <v>127.5</v>
      </c>
      <c r="N187" s="71">
        <f t="shared" si="19"/>
        <v>0.99997858320963418</v>
      </c>
      <c r="O187" s="29">
        <f t="shared" si="20"/>
        <v>61.5</v>
      </c>
      <c r="P187" s="71">
        <f t="shared" si="21"/>
        <v>1.0000403382124716</v>
      </c>
      <c r="Q187" s="29">
        <f t="shared" si="22"/>
        <v>0</v>
      </c>
      <c r="R187" s="72" t="e">
        <f t="shared" si="23"/>
        <v>#DIV/0!</v>
      </c>
    </row>
    <row r="188" spans="1:18" s="3" customFormat="1" ht="15.75" x14ac:dyDescent="0.25">
      <c r="A188" s="119" t="s">
        <v>230</v>
      </c>
      <c r="B188" s="101" t="s">
        <v>231</v>
      </c>
      <c r="C188" s="102"/>
      <c r="D188" s="16"/>
      <c r="E188" s="74"/>
      <c r="F188" s="30"/>
      <c r="G188" s="29"/>
      <c r="H188" s="29"/>
      <c r="I188" s="31"/>
      <c r="J188" s="70"/>
      <c r="K188" s="30"/>
      <c r="L188" s="71"/>
      <c r="M188" s="29"/>
      <c r="N188" s="71"/>
      <c r="O188" s="29"/>
      <c r="P188" s="71"/>
      <c r="Q188" s="29"/>
      <c r="R188" s="72"/>
    </row>
    <row r="189" spans="1:18" s="3" customFormat="1" ht="94.5" x14ac:dyDescent="0.25">
      <c r="A189" s="119" t="s">
        <v>232</v>
      </c>
      <c r="B189" s="102" t="s">
        <v>233</v>
      </c>
      <c r="C189" s="102" t="s">
        <v>928</v>
      </c>
      <c r="D189" s="16" t="s">
        <v>234</v>
      </c>
      <c r="E189" s="74" t="s">
        <v>1095</v>
      </c>
      <c r="F189" s="30">
        <v>78849.107736046572</v>
      </c>
      <c r="G189" s="29">
        <v>72242.257182720001</v>
      </c>
      <c r="H189" s="29">
        <v>0</v>
      </c>
      <c r="I189" s="31">
        <v>6606.850553326567</v>
      </c>
      <c r="J189" s="70"/>
      <c r="K189" s="30">
        <f t="shared" si="16"/>
        <v>78849.11</v>
      </c>
      <c r="L189" s="71">
        <f t="shared" si="17"/>
        <v>1.0000000287124799</v>
      </c>
      <c r="M189" s="29">
        <f t="shared" si="18"/>
        <v>72242.259999999995</v>
      </c>
      <c r="N189" s="71">
        <f t="shared" si="19"/>
        <v>1.000000038997674</v>
      </c>
      <c r="O189" s="29">
        <f t="shared" si="20"/>
        <v>0</v>
      </c>
      <c r="P189" s="71" t="e">
        <f t="shared" si="21"/>
        <v>#DIV/0!</v>
      </c>
      <c r="Q189" s="29">
        <f t="shared" si="22"/>
        <v>6606.85</v>
      </c>
      <c r="R189" s="72">
        <f t="shared" si="23"/>
        <v>0.99999991624957119</v>
      </c>
    </row>
    <row r="190" spans="1:18" s="3" customFormat="1" ht="94.5" x14ac:dyDescent="0.25">
      <c r="A190" s="119" t="s">
        <v>235</v>
      </c>
      <c r="B190" s="102" t="s">
        <v>1096</v>
      </c>
      <c r="C190" s="102" t="s">
        <v>928</v>
      </c>
      <c r="D190" s="16" t="s">
        <v>234</v>
      </c>
      <c r="E190" s="74" t="s">
        <v>1095</v>
      </c>
      <c r="F190" s="30">
        <v>69463.279352594254</v>
      </c>
      <c r="G190" s="29">
        <v>62506.224194303984</v>
      </c>
      <c r="H190" s="29">
        <v>0</v>
      </c>
      <c r="I190" s="31">
        <v>6957.0551582902663</v>
      </c>
      <c r="J190" s="70"/>
      <c r="K190" s="30">
        <f t="shared" si="16"/>
        <v>69463.28</v>
      </c>
      <c r="L190" s="71">
        <f t="shared" si="17"/>
        <v>1.0000000093201149</v>
      </c>
      <c r="M190" s="29">
        <f t="shared" si="18"/>
        <v>62506.22</v>
      </c>
      <c r="N190" s="71">
        <f t="shared" si="19"/>
        <v>0.99999993289781874</v>
      </c>
      <c r="O190" s="29">
        <f t="shared" si="20"/>
        <v>0</v>
      </c>
      <c r="P190" s="71" t="e">
        <f t="shared" si="21"/>
        <v>#DIV/0!</v>
      </c>
      <c r="Q190" s="29">
        <f t="shared" si="22"/>
        <v>6957.06</v>
      </c>
      <c r="R190" s="72">
        <f t="shared" si="23"/>
        <v>1.0000006959424101</v>
      </c>
    </row>
    <row r="191" spans="1:18" s="3" customFormat="1" ht="94.5" x14ac:dyDescent="0.25">
      <c r="A191" s="119" t="s">
        <v>857</v>
      </c>
      <c r="B191" s="101" t="s">
        <v>1097</v>
      </c>
      <c r="C191" s="102" t="s">
        <v>929</v>
      </c>
      <c r="D191" s="16" t="s">
        <v>234</v>
      </c>
      <c r="E191" s="74" t="s">
        <v>1095</v>
      </c>
      <c r="F191" s="30">
        <v>181302.95786355063</v>
      </c>
      <c r="G191" s="29">
        <v>169640.1944922111</v>
      </c>
      <c r="H191" s="29">
        <v>0</v>
      </c>
      <c r="I191" s="31">
        <v>11662.763371339524</v>
      </c>
      <c r="J191" s="70"/>
      <c r="K191" s="30">
        <f t="shared" si="16"/>
        <v>181302.95</v>
      </c>
      <c r="L191" s="71">
        <f t="shared" si="17"/>
        <v>0.99999995662756569</v>
      </c>
      <c r="M191" s="29">
        <f t="shared" si="18"/>
        <v>169640.19</v>
      </c>
      <c r="N191" s="71">
        <f t="shared" si="19"/>
        <v>0.99999997351918213</v>
      </c>
      <c r="O191" s="29">
        <f t="shared" si="20"/>
        <v>0</v>
      </c>
      <c r="P191" s="71" t="e">
        <f t="shared" si="21"/>
        <v>#DIV/0!</v>
      </c>
      <c r="Q191" s="29">
        <f t="shared" si="22"/>
        <v>11662.76</v>
      </c>
      <c r="R191" s="72">
        <f t="shared" si="23"/>
        <v>0.99999971093132756</v>
      </c>
    </row>
    <row r="192" spans="1:18" s="3" customFormat="1" ht="110.25" x14ac:dyDescent="0.25">
      <c r="A192" s="119" t="s">
        <v>236</v>
      </c>
      <c r="B192" s="102" t="s">
        <v>1098</v>
      </c>
      <c r="C192" s="102" t="s">
        <v>930</v>
      </c>
      <c r="D192" s="16"/>
      <c r="E192" s="74" t="s">
        <v>1095</v>
      </c>
      <c r="F192" s="30"/>
      <c r="G192" s="29"/>
      <c r="H192" s="29"/>
      <c r="I192" s="31"/>
      <c r="J192" s="70"/>
      <c r="K192" s="30"/>
      <c r="L192" s="71"/>
      <c r="M192" s="29"/>
      <c r="N192" s="71"/>
      <c r="O192" s="29"/>
      <c r="P192" s="71"/>
      <c r="Q192" s="29"/>
      <c r="R192" s="72"/>
    </row>
    <row r="193" spans="1:18" s="3" customFormat="1" ht="15.75" x14ac:dyDescent="0.25">
      <c r="A193" s="119" t="s">
        <v>237</v>
      </c>
      <c r="B193" s="102" t="s">
        <v>238</v>
      </c>
      <c r="C193" s="102"/>
      <c r="D193" s="16" t="s">
        <v>234</v>
      </c>
      <c r="E193" s="74"/>
      <c r="F193" s="30">
        <v>79613.707742887666</v>
      </c>
      <c r="G193" s="29">
        <v>73472.46145535892</v>
      </c>
      <c r="H193" s="29">
        <v>0</v>
      </c>
      <c r="I193" s="31">
        <v>6141.2462875287401</v>
      </c>
      <c r="J193" s="70"/>
      <c r="K193" s="30">
        <f t="shared" si="16"/>
        <v>79613.710000000006</v>
      </c>
      <c r="L193" s="71">
        <f t="shared" si="17"/>
        <v>1.0000000283508004</v>
      </c>
      <c r="M193" s="29">
        <f t="shared" si="18"/>
        <v>73472.460000000006</v>
      </c>
      <c r="N193" s="71">
        <f t="shared" si="19"/>
        <v>0.99999998019177683</v>
      </c>
      <c r="O193" s="29">
        <f t="shared" si="20"/>
        <v>0</v>
      </c>
      <c r="P193" s="71" t="e">
        <f t="shared" si="21"/>
        <v>#DIV/0!</v>
      </c>
      <c r="Q193" s="29">
        <f t="shared" si="22"/>
        <v>6141.25</v>
      </c>
      <c r="R193" s="72">
        <f t="shared" si="23"/>
        <v>1.0000006045143097</v>
      </c>
    </row>
    <row r="194" spans="1:18" s="3" customFormat="1" ht="15.75" x14ac:dyDescent="0.25">
      <c r="A194" s="119" t="s">
        <v>239</v>
      </c>
      <c r="B194" s="102" t="s">
        <v>240</v>
      </c>
      <c r="C194" s="102"/>
      <c r="D194" s="16" t="s">
        <v>234</v>
      </c>
      <c r="E194" s="74"/>
      <c r="F194" s="30">
        <v>225196.35713268316</v>
      </c>
      <c r="G194" s="29">
        <v>207825.14893983729</v>
      </c>
      <c r="H194" s="29">
        <v>0</v>
      </c>
      <c r="I194" s="31">
        <v>17371.208192845865</v>
      </c>
      <c r="J194" s="70"/>
      <c r="K194" s="30">
        <f t="shared" si="16"/>
        <v>225196.36</v>
      </c>
      <c r="L194" s="71">
        <f t="shared" si="17"/>
        <v>1.0000000127325186</v>
      </c>
      <c r="M194" s="29">
        <f t="shared" si="18"/>
        <v>207825.15</v>
      </c>
      <c r="N194" s="71">
        <f t="shared" si="19"/>
        <v>1.0000000051012243</v>
      </c>
      <c r="O194" s="29">
        <f t="shared" si="20"/>
        <v>0</v>
      </c>
      <c r="P194" s="71" t="e">
        <f t="shared" si="21"/>
        <v>#DIV/0!</v>
      </c>
      <c r="Q194" s="29">
        <f t="shared" si="22"/>
        <v>17371.21</v>
      </c>
      <c r="R194" s="72">
        <f t="shared" si="23"/>
        <v>1.0000001040315742</v>
      </c>
    </row>
    <row r="195" spans="1:18" s="3" customFormat="1" ht="15.75" x14ac:dyDescent="0.25">
      <c r="A195" s="119" t="s">
        <v>241</v>
      </c>
      <c r="B195" s="102" t="s">
        <v>242</v>
      </c>
      <c r="C195" s="102"/>
      <c r="D195" s="16" t="s">
        <v>234</v>
      </c>
      <c r="E195" s="74"/>
      <c r="F195" s="30">
        <v>343988.36114591744</v>
      </c>
      <c r="G195" s="29">
        <v>317453.76923037908</v>
      </c>
      <c r="H195" s="29">
        <v>0</v>
      </c>
      <c r="I195" s="31">
        <v>26534.591915538364</v>
      </c>
      <c r="J195" s="70"/>
      <c r="K195" s="30">
        <f t="shared" si="16"/>
        <v>343988.36000000004</v>
      </c>
      <c r="L195" s="71">
        <f t="shared" si="17"/>
        <v>0.99999999666873207</v>
      </c>
      <c r="M195" s="29">
        <f t="shared" si="18"/>
        <v>317453.77</v>
      </c>
      <c r="N195" s="71">
        <f t="shared" si="19"/>
        <v>1.000000002424356</v>
      </c>
      <c r="O195" s="29">
        <f t="shared" si="20"/>
        <v>0</v>
      </c>
      <c r="P195" s="71" t="e">
        <f t="shared" si="21"/>
        <v>#DIV/0!</v>
      </c>
      <c r="Q195" s="29">
        <f t="shared" si="22"/>
        <v>26534.59</v>
      </c>
      <c r="R195" s="72">
        <f t="shared" si="23"/>
        <v>0.99999992780976732</v>
      </c>
    </row>
    <row r="196" spans="1:18" s="3" customFormat="1" ht="110.25" x14ac:dyDescent="0.25">
      <c r="A196" s="119" t="s">
        <v>243</v>
      </c>
      <c r="B196" s="102" t="s">
        <v>244</v>
      </c>
      <c r="C196" s="102" t="s">
        <v>931</v>
      </c>
      <c r="D196" s="16"/>
      <c r="E196" s="74" t="s">
        <v>1095</v>
      </c>
      <c r="F196" s="30"/>
      <c r="G196" s="29"/>
      <c r="H196" s="29"/>
      <c r="I196" s="31"/>
      <c r="J196" s="70"/>
      <c r="K196" s="30"/>
      <c r="L196" s="71"/>
      <c r="M196" s="29"/>
      <c r="N196" s="71"/>
      <c r="O196" s="29"/>
      <c r="P196" s="71"/>
      <c r="Q196" s="29"/>
      <c r="R196" s="72"/>
    </row>
    <row r="197" spans="1:18" s="3" customFormat="1" ht="15.75" x14ac:dyDescent="0.25">
      <c r="A197" s="119" t="s">
        <v>245</v>
      </c>
      <c r="B197" s="102" t="s">
        <v>238</v>
      </c>
      <c r="C197" s="102"/>
      <c r="D197" s="16" t="s">
        <v>234</v>
      </c>
      <c r="E197" s="74"/>
      <c r="F197" s="30">
        <v>186399.17317326172</v>
      </c>
      <c r="G197" s="29">
        <v>172020.70415451433</v>
      </c>
      <c r="H197" s="29">
        <v>0</v>
      </c>
      <c r="I197" s="31">
        <v>14378.469018747401</v>
      </c>
      <c r="J197" s="70"/>
      <c r="K197" s="30">
        <f t="shared" ref="K197:K259" si="24">SUM(M197,O197,Q197)</f>
        <v>186399.17</v>
      </c>
      <c r="L197" s="71">
        <f t="shared" ref="L197:L259" si="25">K197/F197</f>
        <v>0.99999998297598824</v>
      </c>
      <c r="M197" s="29">
        <f t="shared" ref="M197:M259" si="26">ROUND(G197-(G197*$M$6*$F$6),2)</f>
        <v>172020.7</v>
      </c>
      <c r="N197" s="71">
        <f t="shared" ref="N197:N259" si="27">M197/G197</f>
        <v>0.99999997584875411</v>
      </c>
      <c r="O197" s="29">
        <f t="shared" ref="O197:O259" si="28">ROUND(H197-(H197*$O$6*$F$6),2)</f>
        <v>0</v>
      </c>
      <c r="P197" s="71" t="e">
        <f t="shared" ref="P197:P259" si="29">O197/H197</f>
        <v>#DIV/0!</v>
      </c>
      <c r="Q197" s="29">
        <f t="shared" ref="Q197:Q259" si="30">ROUND((I197-(I197*$Q$6*$F$6)),2)</f>
        <v>14378.47</v>
      </c>
      <c r="R197" s="72">
        <f t="shared" ref="R197:R259" si="31">Q197/I197</f>
        <v>1.0000000682445813</v>
      </c>
    </row>
    <row r="198" spans="1:18" s="3" customFormat="1" ht="15.75" x14ac:dyDescent="0.25">
      <c r="A198" s="119" t="s">
        <v>246</v>
      </c>
      <c r="B198" s="102" t="s">
        <v>240</v>
      </c>
      <c r="C198" s="102"/>
      <c r="D198" s="16" t="s">
        <v>234</v>
      </c>
      <c r="E198" s="74"/>
      <c r="F198" s="30">
        <v>284444.21236818389</v>
      </c>
      <c r="G198" s="29">
        <v>262502.74006725085</v>
      </c>
      <c r="H198" s="29">
        <v>0</v>
      </c>
      <c r="I198" s="31">
        <v>21941.472300933012</v>
      </c>
      <c r="J198" s="70"/>
      <c r="K198" s="30">
        <f t="shared" si="24"/>
        <v>284444.20999999996</v>
      </c>
      <c r="L198" s="71">
        <f t="shared" si="25"/>
        <v>0.99999999167434661</v>
      </c>
      <c r="M198" s="29">
        <f t="shared" si="26"/>
        <v>262502.74</v>
      </c>
      <c r="N198" s="71">
        <f t="shared" si="27"/>
        <v>0.99999999974380893</v>
      </c>
      <c r="O198" s="29">
        <f t="shared" si="28"/>
        <v>0</v>
      </c>
      <c r="P198" s="71" t="e">
        <f t="shared" si="29"/>
        <v>#DIV/0!</v>
      </c>
      <c r="Q198" s="29">
        <f t="shared" si="30"/>
        <v>21941.47</v>
      </c>
      <c r="R198" s="72">
        <f t="shared" si="31"/>
        <v>0.99999989513315335</v>
      </c>
    </row>
    <row r="199" spans="1:18" s="3" customFormat="1" ht="15.75" x14ac:dyDescent="0.25">
      <c r="A199" s="119" t="s">
        <v>247</v>
      </c>
      <c r="B199" s="102" t="s">
        <v>242</v>
      </c>
      <c r="C199" s="102"/>
      <c r="D199" s="16" t="s">
        <v>234</v>
      </c>
      <c r="E199" s="74"/>
      <c r="F199" s="30">
        <v>424775.95853496098</v>
      </c>
      <c r="G199" s="29">
        <v>392009.56877191999</v>
      </c>
      <c r="H199" s="29">
        <v>0</v>
      </c>
      <c r="I199" s="31">
        <v>32766.389763040985</v>
      </c>
      <c r="J199" s="70"/>
      <c r="K199" s="30">
        <f t="shared" si="24"/>
        <v>424775.96</v>
      </c>
      <c r="L199" s="71">
        <f t="shared" si="25"/>
        <v>1.0000000034489689</v>
      </c>
      <c r="M199" s="29">
        <f t="shared" si="26"/>
        <v>392009.57</v>
      </c>
      <c r="N199" s="71">
        <f t="shared" si="27"/>
        <v>1.0000000031327807</v>
      </c>
      <c r="O199" s="29">
        <f t="shared" si="28"/>
        <v>0</v>
      </c>
      <c r="P199" s="71" t="e">
        <f t="shared" si="29"/>
        <v>#DIV/0!</v>
      </c>
      <c r="Q199" s="29">
        <f t="shared" si="30"/>
        <v>32766.39</v>
      </c>
      <c r="R199" s="72">
        <f t="shared" si="31"/>
        <v>1.0000000072317705</v>
      </c>
    </row>
    <row r="200" spans="1:18" s="3" customFormat="1" ht="110.25" x14ac:dyDescent="0.25">
      <c r="A200" s="119" t="s">
        <v>248</v>
      </c>
      <c r="B200" s="102" t="s">
        <v>249</v>
      </c>
      <c r="C200" s="102" t="s">
        <v>930</v>
      </c>
      <c r="D200" s="16"/>
      <c r="E200" s="74" t="s">
        <v>1095</v>
      </c>
      <c r="F200" s="30"/>
      <c r="G200" s="29"/>
      <c r="H200" s="29"/>
      <c r="I200" s="31"/>
      <c r="J200" s="70"/>
      <c r="K200" s="30"/>
      <c r="L200" s="71"/>
      <c r="M200" s="29"/>
      <c r="N200" s="71"/>
      <c r="O200" s="29"/>
      <c r="P200" s="71"/>
      <c r="Q200" s="29"/>
      <c r="R200" s="72"/>
    </row>
    <row r="201" spans="1:18" s="3" customFormat="1" ht="15.75" x14ac:dyDescent="0.25">
      <c r="A201" s="119" t="s">
        <v>250</v>
      </c>
      <c r="B201" s="102" t="s">
        <v>238</v>
      </c>
      <c r="C201" s="102"/>
      <c r="D201" s="16" t="s">
        <v>234</v>
      </c>
      <c r="E201" s="74"/>
      <c r="F201" s="30">
        <v>101494.7847046864</v>
      </c>
      <c r="G201" s="29">
        <v>93665.674775726118</v>
      </c>
      <c r="H201" s="29">
        <v>0</v>
      </c>
      <c r="I201" s="31">
        <v>7829.1099289602862</v>
      </c>
      <c r="J201" s="70"/>
      <c r="K201" s="30">
        <f t="shared" si="24"/>
        <v>101494.78</v>
      </c>
      <c r="L201" s="71">
        <f t="shared" si="25"/>
        <v>0.99999995364602801</v>
      </c>
      <c r="M201" s="29">
        <f t="shared" si="26"/>
        <v>93665.67</v>
      </c>
      <c r="N201" s="71">
        <f t="shared" si="27"/>
        <v>0.99999994901306022</v>
      </c>
      <c r="O201" s="29">
        <f t="shared" si="28"/>
        <v>0</v>
      </c>
      <c r="P201" s="71" t="e">
        <f t="shared" si="29"/>
        <v>#DIV/0!</v>
      </c>
      <c r="Q201" s="29">
        <f t="shared" si="30"/>
        <v>7829.11</v>
      </c>
      <c r="R201" s="72">
        <f t="shared" si="31"/>
        <v>1.0000000090737917</v>
      </c>
    </row>
    <row r="202" spans="1:18" s="3" customFormat="1" ht="15.75" x14ac:dyDescent="0.25">
      <c r="A202" s="119" t="s">
        <v>251</v>
      </c>
      <c r="B202" s="102" t="s">
        <v>240</v>
      </c>
      <c r="C202" s="102"/>
      <c r="D202" s="16" t="s">
        <v>234</v>
      </c>
      <c r="E202" s="74"/>
      <c r="F202" s="30">
        <v>195155.22345545801</v>
      </c>
      <c r="G202" s="29">
        <v>180101.32977915523</v>
      </c>
      <c r="H202" s="29">
        <v>0</v>
      </c>
      <c r="I202" s="31">
        <v>15053.893676302767</v>
      </c>
      <c r="J202" s="70"/>
      <c r="K202" s="30">
        <f t="shared" si="24"/>
        <v>195155.21999999997</v>
      </c>
      <c r="L202" s="71">
        <f t="shared" si="25"/>
        <v>0.99999998229379683</v>
      </c>
      <c r="M202" s="29">
        <f t="shared" si="26"/>
        <v>180101.33</v>
      </c>
      <c r="N202" s="71">
        <f t="shared" si="27"/>
        <v>1.0000000012262249</v>
      </c>
      <c r="O202" s="29">
        <f t="shared" si="28"/>
        <v>0</v>
      </c>
      <c r="P202" s="71" t="e">
        <f t="shared" si="29"/>
        <v>#DIV/0!</v>
      </c>
      <c r="Q202" s="29">
        <f t="shared" si="30"/>
        <v>15053.89</v>
      </c>
      <c r="R202" s="72">
        <f t="shared" si="31"/>
        <v>0.99999975579057176</v>
      </c>
    </row>
    <row r="203" spans="1:18" s="3" customFormat="1" ht="15.75" x14ac:dyDescent="0.25">
      <c r="A203" s="119" t="s">
        <v>252</v>
      </c>
      <c r="B203" s="102" t="s">
        <v>242</v>
      </c>
      <c r="C203" s="102"/>
      <c r="D203" s="16" t="s">
        <v>234</v>
      </c>
      <c r="E203" s="74"/>
      <c r="F203" s="30">
        <v>291640.11135958327</v>
      </c>
      <c r="G203" s="29">
        <v>269143.56143170339</v>
      </c>
      <c r="H203" s="29">
        <v>0</v>
      </c>
      <c r="I203" s="31">
        <v>22496.549927879882</v>
      </c>
      <c r="J203" s="70"/>
      <c r="K203" s="30">
        <f t="shared" si="24"/>
        <v>291640.11</v>
      </c>
      <c r="L203" s="71">
        <f t="shared" si="25"/>
        <v>0.9999999953381471</v>
      </c>
      <c r="M203" s="29">
        <f t="shared" si="26"/>
        <v>269143.56</v>
      </c>
      <c r="N203" s="71">
        <f t="shared" si="27"/>
        <v>0.99999999468052148</v>
      </c>
      <c r="O203" s="29">
        <f t="shared" si="28"/>
        <v>0</v>
      </c>
      <c r="P203" s="71" t="e">
        <f t="shared" si="29"/>
        <v>#DIV/0!</v>
      </c>
      <c r="Q203" s="29">
        <f t="shared" si="30"/>
        <v>22496.55</v>
      </c>
      <c r="R203" s="72">
        <f t="shared" si="31"/>
        <v>1.00000000320583</v>
      </c>
    </row>
    <row r="204" spans="1:18" s="3" customFormat="1" ht="47.25" x14ac:dyDescent="0.25">
      <c r="A204" s="119" t="s">
        <v>858</v>
      </c>
      <c r="B204" s="101" t="s">
        <v>859</v>
      </c>
      <c r="C204" s="102" t="s">
        <v>861</v>
      </c>
      <c r="D204" s="75" t="s">
        <v>862</v>
      </c>
      <c r="E204" s="74" t="s">
        <v>865</v>
      </c>
      <c r="F204" s="30">
        <v>5612.4621086400002</v>
      </c>
      <c r="G204" s="29">
        <v>5251.4265344000005</v>
      </c>
      <c r="H204" s="29">
        <v>0</v>
      </c>
      <c r="I204" s="31">
        <v>361.03557424000002</v>
      </c>
      <c r="J204" s="70"/>
      <c r="K204" s="30">
        <f t="shared" si="24"/>
        <v>5612.47</v>
      </c>
      <c r="L204" s="71">
        <f t="shared" si="25"/>
        <v>1.0000014060424547</v>
      </c>
      <c r="M204" s="29">
        <f t="shared" si="26"/>
        <v>5251.43</v>
      </c>
      <c r="N204" s="71">
        <f t="shared" si="27"/>
        <v>1.0000006599349676</v>
      </c>
      <c r="O204" s="29">
        <f t="shared" si="28"/>
        <v>0</v>
      </c>
      <c r="P204" s="71" t="e">
        <f t="shared" si="29"/>
        <v>#DIV/0!</v>
      </c>
      <c r="Q204" s="29">
        <f t="shared" si="30"/>
        <v>361.04</v>
      </c>
      <c r="R204" s="72">
        <f t="shared" si="31"/>
        <v>1.0000122585149935</v>
      </c>
    </row>
    <row r="205" spans="1:18" s="3" customFormat="1" ht="31.5" x14ac:dyDescent="0.25">
      <c r="A205" s="119" t="s">
        <v>1099</v>
      </c>
      <c r="B205" s="101" t="s">
        <v>1100</v>
      </c>
      <c r="C205" s="101" t="s">
        <v>1101</v>
      </c>
      <c r="D205" s="75"/>
      <c r="E205" s="74" t="s">
        <v>1102</v>
      </c>
      <c r="F205" s="30">
        <v>6217.9564090756357</v>
      </c>
      <c r="G205" s="29">
        <v>0</v>
      </c>
      <c r="H205" s="29">
        <v>0</v>
      </c>
      <c r="I205" s="31">
        <v>6217.9564090756357</v>
      </c>
      <c r="J205" s="70"/>
      <c r="K205" s="30">
        <f t="shared" si="24"/>
        <v>6217.96</v>
      </c>
      <c r="L205" s="71">
        <f t="shared" si="25"/>
        <v>1.000000577508771</v>
      </c>
      <c r="M205" s="29">
        <f t="shared" si="26"/>
        <v>0</v>
      </c>
      <c r="N205" s="71" t="e">
        <f t="shared" si="27"/>
        <v>#DIV/0!</v>
      </c>
      <c r="O205" s="29">
        <f t="shared" si="28"/>
        <v>0</v>
      </c>
      <c r="P205" s="71" t="e">
        <f t="shared" si="29"/>
        <v>#DIV/0!</v>
      </c>
      <c r="Q205" s="29">
        <f t="shared" si="30"/>
        <v>6217.96</v>
      </c>
      <c r="R205" s="72">
        <f t="shared" si="31"/>
        <v>1.000000577508771</v>
      </c>
    </row>
    <row r="206" spans="1:18" s="3" customFormat="1" ht="15.75" x14ac:dyDescent="0.25">
      <c r="A206" s="173" t="s">
        <v>1103</v>
      </c>
      <c r="B206" s="173"/>
      <c r="C206" s="92"/>
      <c r="D206" s="96"/>
      <c r="E206" s="109"/>
      <c r="F206" s="30"/>
      <c r="G206" s="29"/>
      <c r="H206" s="29"/>
      <c r="I206" s="31"/>
      <c r="J206" s="70"/>
      <c r="K206" s="30"/>
      <c r="L206" s="71"/>
      <c r="M206" s="29"/>
      <c r="N206" s="71"/>
      <c r="O206" s="29"/>
      <c r="P206" s="71"/>
      <c r="Q206" s="29"/>
      <c r="R206" s="72"/>
    </row>
    <row r="207" spans="1:18" s="3" customFormat="1" ht="18.75" x14ac:dyDescent="0.25">
      <c r="A207" s="164" t="s">
        <v>253</v>
      </c>
      <c r="B207" s="164"/>
      <c r="C207" s="164"/>
      <c r="D207" s="97"/>
      <c r="E207" s="116"/>
      <c r="F207" s="30"/>
      <c r="G207" s="29"/>
      <c r="H207" s="29"/>
      <c r="I207" s="31"/>
      <c r="J207" s="70"/>
      <c r="K207" s="30"/>
      <c r="L207" s="71"/>
      <c r="M207" s="29"/>
      <c r="N207" s="71"/>
      <c r="O207" s="29"/>
      <c r="P207" s="71"/>
      <c r="Q207" s="29"/>
      <c r="R207" s="72"/>
    </row>
    <row r="208" spans="1:18" s="3" customFormat="1" ht="18.75" x14ac:dyDescent="0.25">
      <c r="A208" s="163" t="s">
        <v>254</v>
      </c>
      <c r="B208" s="163"/>
      <c r="C208" s="163"/>
      <c r="D208" s="98"/>
      <c r="E208" s="116"/>
      <c r="F208" s="30"/>
      <c r="G208" s="29"/>
      <c r="H208" s="29"/>
      <c r="I208" s="31"/>
      <c r="J208" s="70"/>
      <c r="K208" s="30"/>
      <c r="L208" s="71"/>
      <c r="M208" s="29"/>
      <c r="N208" s="71"/>
      <c r="O208" s="29"/>
      <c r="P208" s="71"/>
      <c r="Q208" s="29"/>
      <c r="R208" s="72"/>
    </row>
    <row r="209" spans="1:18" s="3" customFormat="1" ht="116.25" x14ac:dyDescent="0.25">
      <c r="A209" s="106" t="s">
        <v>255</v>
      </c>
      <c r="B209" s="91" t="s">
        <v>1104</v>
      </c>
      <c r="C209" s="102" t="s">
        <v>1261</v>
      </c>
      <c r="D209" s="16" t="s">
        <v>256</v>
      </c>
      <c r="E209" s="74" t="s">
        <v>1201</v>
      </c>
      <c r="F209" s="30">
        <v>1486359.4713395999</v>
      </c>
      <c r="G209" s="29">
        <v>744753.72495479998</v>
      </c>
      <c r="H209" s="29">
        <v>585650.56544719997</v>
      </c>
      <c r="I209" s="31">
        <v>155955.18093760003</v>
      </c>
      <c r="J209" s="70"/>
      <c r="K209" s="30">
        <f t="shared" si="24"/>
        <v>1486359.47</v>
      </c>
      <c r="L209" s="71">
        <f t="shared" si="25"/>
        <v>0.9999999990987376</v>
      </c>
      <c r="M209" s="29">
        <f t="shared" si="26"/>
        <v>744753.72</v>
      </c>
      <c r="N209" s="71">
        <f t="shared" si="27"/>
        <v>0.99999999334706247</v>
      </c>
      <c r="O209" s="29">
        <f t="shared" si="28"/>
        <v>585650.56999999995</v>
      </c>
      <c r="P209" s="71">
        <f t="shared" si="29"/>
        <v>1.0000000077739188</v>
      </c>
      <c r="Q209" s="29">
        <f t="shared" si="30"/>
        <v>155955.18</v>
      </c>
      <c r="R209" s="72">
        <f t="shared" si="31"/>
        <v>0.99999999398801609</v>
      </c>
    </row>
    <row r="210" spans="1:18" s="3" customFormat="1" ht="100.5" x14ac:dyDescent="0.25">
      <c r="A210" s="106" t="s">
        <v>257</v>
      </c>
      <c r="B210" s="91" t="s">
        <v>1105</v>
      </c>
      <c r="C210" s="102" t="s">
        <v>1262</v>
      </c>
      <c r="D210" s="16" t="s">
        <v>256</v>
      </c>
      <c r="E210" s="74" t="s">
        <v>1202</v>
      </c>
      <c r="F210" s="30">
        <v>1928616.9936704</v>
      </c>
      <c r="G210" s="29">
        <v>969008.55633119994</v>
      </c>
      <c r="H210" s="29">
        <v>765746.28204800002</v>
      </c>
      <c r="I210" s="31">
        <v>193862.1552912</v>
      </c>
      <c r="J210" s="70"/>
      <c r="K210" s="30">
        <f t="shared" si="24"/>
        <v>1928617</v>
      </c>
      <c r="L210" s="71">
        <f t="shared" si="25"/>
        <v>1.0000000032819372</v>
      </c>
      <c r="M210" s="29">
        <f t="shared" si="26"/>
        <v>969008.56</v>
      </c>
      <c r="N210" s="71">
        <f t="shared" si="27"/>
        <v>1.0000000037861381</v>
      </c>
      <c r="O210" s="29">
        <f t="shared" si="28"/>
        <v>765746.28</v>
      </c>
      <c r="P210" s="71">
        <f t="shared" si="29"/>
        <v>0.99999999732548495</v>
      </c>
      <c r="Q210" s="29">
        <f t="shared" si="30"/>
        <v>193862.16</v>
      </c>
      <c r="R210" s="72">
        <f t="shared" si="31"/>
        <v>1.0000000242894236</v>
      </c>
    </row>
    <row r="211" spans="1:18" s="3" customFormat="1" ht="110.25" x14ac:dyDescent="0.25">
      <c r="A211" s="106" t="s">
        <v>258</v>
      </c>
      <c r="B211" s="91" t="s">
        <v>259</v>
      </c>
      <c r="C211" s="102" t="s">
        <v>1263</v>
      </c>
      <c r="D211" s="16" t="s">
        <v>260</v>
      </c>
      <c r="E211" s="102" t="s">
        <v>868</v>
      </c>
      <c r="F211" s="30">
        <v>684897.35811639996</v>
      </c>
      <c r="G211" s="29">
        <v>276833.25021880004</v>
      </c>
      <c r="H211" s="29">
        <v>345190.59808639996</v>
      </c>
      <c r="I211" s="31">
        <v>62873.509811200012</v>
      </c>
      <c r="J211" s="70"/>
      <c r="K211" s="30">
        <f t="shared" si="24"/>
        <v>684897.36</v>
      </c>
      <c r="L211" s="71">
        <f t="shared" si="25"/>
        <v>1.0000000027501932</v>
      </c>
      <c r="M211" s="29">
        <f t="shared" si="26"/>
        <v>276833.25</v>
      </c>
      <c r="N211" s="71">
        <f t="shared" si="27"/>
        <v>0.99999999920963234</v>
      </c>
      <c r="O211" s="29">
        <f t="shared" si="28"/>
        <v>345190.6</v>
      </c>
      <c r="P211" s="71">
        <f t="shared" si="29"/>
        <v>1.000000005543604</v>
      </c>
      <c r="Q211" s="29">
        <f t="shared" si="30"/>
        <v>62873.51</v>
      </c>
      <c r="R211" s="72">
        <f t="shared" si="31"/>
        <v>1.0000000030028544</v>
      </c>
    </row>
    <row r="212" spans="1:18" s="3" customFormat="1" ht="116.25" x14ac:dyDescent="0.25">
      <c r="A212" s="106" t="s">
        <v>261</v>
      </c>
      <c r="B212" s="102" t="s">
        <v>818</v>
      </c>
      <c r="C212" s="102" t="s">
        <v>1264</v>
      </c>
      <c r="D212" s="16" t="s">
        <v>260</v>
      </c>
      <c r="E212" s="74" t="s">
        <v>781</v>
      </c>
      <c r="F212" s="30">
        <v>1088850.0042024003</v>
      </c>
      <c r="G212" s="29">
        <v>511560.11764880008</v>
      </c>
      <c r="H212" s="29">
        <v>511048.32183680008</v>
      </c>
      <c r="I212" s="31">
        <v>66241.5647168</v>
      </c>
      <c r="J212" s="70"/>
      <c r="K212" s="30">
        <f t="shared" si="24"/>
        <v>1088850</v>
      </c>
      <c r="L212" s="71">
        <f t="shared" si="25"/>
        <v>0.99999999614051494</v>
      </c>
      <c r="M212" s="29">
        <f t="shared" si="26"/>
        <v>511560.12</v>
      </c>
      <c r="N212" s="71">
        <f t="shared" si="27"/>
        <v>1.0000000045961361</v>
      </c>
      <c r="O212" s="29">
        <f t="shared" si="28"/>
        <v>511048.32</v>
      </c>
      <c r="P212" s="71">
        <f t="shared" si="29"/>
        <v>0.99999999640581916</v>
      </c>
      <c r="Q212" s="29">
        <f t="shared" si="30"/>
        <v>66241.56</v>
      </c>
      <c r="R212" s="72">
        <f t="shared" si="31"/>
        <v>0.9999999287939525</v>
      </c>
    </row>
    <row r="213" spans="1:18" s="3" customFormat="1" ht="78.75" x14ac:dyDescent="0.25">
      <c r="A213" s="106" t="s">
        <v>262</v>
      </c>
      <c r="B213" s="102" t="s">
        <v>263</v>
      </c>
      <c r="C213" s="102" t="s">
        <v>932</v>
      </c>
      <c r="D213" s="16" t="s">
        <v>260</v>
      </c>
      <c r="E213" s="74" t="s">
        <v>1106</v>
      </c>
      <c r="F213" s="30">
        <v>1756613.2882760002</v>
      </c>
      <c r="G213" s="29">
        <v>1178977.1344208</v>
      </c>
      <c r="H213" s="29">
        <v>508410.254044</v>
      </c>
      <c r="I213" s="31">
        <v>69225.899811200012</v>
      </c>
      <c r="J213" s="70"/>
      <c r="K213" s="30">
        <f t="shared" si="24"/>
        <v>1756613.2799999998</v>
      </c>
      <c r="L213" s="71">
        <f t="shared" si="25"/>
        <v>0.99999999528866113</v>
      </c>
      <c r="M213" s="29">
        <f t="shared" si="26"/>
        <v>1178977.1299999999</v>
      </c>
      <c r="N213" s="71">
        <f t="shared" si="27"/>
        <v>0.99999999625030889</v>
      </c>
      <c r="O213" s="29">
        <f t="shared" si="28"/>
        <v>508410.25</v>
      </c>
      <c r="P213" s="71">
        <f t="shared" si="29"/>
        <v>0.99999999204579382</v>
      </c>
      <c r="Q213" s="29">
        <f t="shared" si="30"/>
        <v>69225.899999999994</v>
      </c>
      <c r="R213" s="72">
        <f t="shared" si="31"/>
        <v>1.0000000027273026</v>
      </c>
    </row>
    <row r="214" spans="1:18" s="3" customFormat="1" ht="110.25" x14ac:dyDescent="0.25">
      <c r="A214" s="106" t="s">
        <v>1107</v>
      </c>
      <c r="B214" s="102" t="s">
        <v>1265</v>
      </c>
      <c r="C214" s="102" t="s">
        <v>1108</v>
      </c>
      <c r="D214" s="75" t="s">
        <v>578</v>
      </c>
      <c r="E214" s="74" t="s">
        <v>1109</v>
      </c>
      <c r="F214" s="30">
        <v>288.403032</v>
      </c>
      <c r="G214" s="29">
        <v>134.22271999999998</v>
      </c>
      <c r="H214" s="29">
        <v>144.95250000000001</v>
      </c>
      <c r="I214" s="31">
        <v>9.2278120000000019</v>
      </c>
      <c r="J214" s="70"/>
      <c r="K214" s="30">
        <f t="shared" si="24"/>
        <v>288.39999999999998</v>
      </c>
      <c r="L214" s="71">
        <f t="shared" si="25"/>
        <v>0.99998948693438139</v>
      </c>
      <c r="M214" s="29">
        <f t="shared" si="26"/>
        <v>134.22</v>
      </c>
      <c r="N214" s="71">
        <f t="shared" si="27"/>
        <v>0.99997973517449223</v>
      </c>
      <c r="O214" s="29">
        <f t="shared" si="28"/>
        <v>144.94999999999999</v>
      </c>
      <c r="P214" s="71">
        <f t="shared" si="29"/>
        <v>0.99998275297080064</v>
      </c>
      <c r="Q214" s="29">
        <f t="shared" si="30"/>
        <v>9.23</v>
      </c>
      <c r="R214" s="72">
        <f t="shared" si="31"/>
        <v>1.0002371092952478</v>
      </c>
    </row>
    <row r="215" spans="1:18" s="3" customFormat="1" ht="15.75" x14ac:dyDescent="0.25">
      <c r="A215" s="106" t="s">
        <v>1110</v>
      </c>
      <c r="B215" s="102" t="s">
        <v>1111</v>
      </c>
      <c r="C215" s="102" t="s">
        <v>1112</v>
      </c>
      <c r="D215" s="75" t="s">
        <v>1113</v>
      </c>
      <c r="E215" s="74" t="s">
        <v>1114</v>
      </c>
      <c r="F215" s="30">
        <v>344.36167999999998</v>
      </c>
      <c r="G215" s="29">
        <v>80.324479999999937</v>
      </c>
      <c r="H215" s="29">
        <v>264.03720000000004</v>
      </c>
      <c r="I215" s="31">
        <v>0</v>
      </c>
      <c r="J215" s="70"/>
      <c r="K215" s="30">
        <f t="shared" si="24"/>
        <v>344.36</v>
      </c>
      <c r="L215" s="71">
        <f t="shared" si="25"/>
        <v>0.99999512140839841</v>
      </c>
      <c r="M215" s="29">
        <f t="shared" si="26"/>
        <v>80.319999999999993</v>
      </c>
      <c r="N215" s="71">
        <f t="shared" si="27"/>
        <v>0.99994422621845858</v>
      </c>
      <c r="O215" s="29">
        <f t="shared" si="28"/>
        <v>264.04000000000002</v>
      </c>
      <c r="P215" s="71">
        <f t="shared" si="29"/>
        <v>1.0000106045663262</v>
      </c>
      <c r="Q215" s="29">
        <f t="shared" si="30"/>
        <v>0</v>
      </c>
      <c r="R215" s="72" t="e">
        <f t="shared" si="31"/>
        <v>#DIV/0!</v>
      </c>
    </row>
    <row r="216" spans="1:18" s="3" customFormat="1" ht="110.25" x14ac:dyDescent="0.25">
      <c r="A216" s="106" t="s">
        <v>264</v>
      </c>
      <c r="B216" s="102" t="s">
        <v>1266</v>
      </c>
      <c r="C216" s="102" t="s">
        <v>1298</v>
      </c>
      <c r="D216" s="16"/>
      <c r="E216" s="74" t="s">
        <v>782</v>
      </c>
      <c r="F216" s="30"/>
      <c r="G216" s="29"/>
      <c r="H216" s="29"/>
      <c r="I216" s="31"/>
      <c r="J216" s="70"/>
      <c r="K216" s="30"/>
      <c r="L216" s="71"/>
      <c r="M216" s="29"/>
      <c r="N216" s="71"/>
      <c r="O216" s="29"/>
      <c r="P216" s="71"/>
      <c r="Q216" s="29"/>
      <c r="R216" s="72"/>
    </row>
    <row r="217" spans="1:18" s="3" customFormat="1" ht="15.75" x14ac:dyDescent="0.25">
      <c r="A217" s="106" t="s">
        <v>266</v>
      </c>
      <c r="B217" s="102" t="s">
        <v>819</v>
      </c>
      <c r="C217" s="102"/>
      <c r="D217" s="16" t="s">
        <v>265</v>
      </c>
      <c r="E217" s="16"/>
      <c r="F217" s="30">
        <v>8696.8915089657585</v>
      </c>
      <c r="G217" s="29">
        <v>6245.2928563199985</v>
      </c>
      <c r="H217" s="29">
        <v>2202.5676000000003</v>
      </c>
      <c r="I217" s="31">
        <v>249.03105264575998</v>
      </c>
      <c r="J217" s="70"/>
      <c r="K217" s="30">
        <f t="shared" si="24"/>
        <v>8696.8900000000012</v>
      </c>
      <c r="L217" s="71">
        <f t="shared" si="25"/>
        <v>0.9999998264936667</v>
      </c>
      <c r="M217" s="29">
        <f t="shared" si="26"/>
        <v>6245.29</v>
      </c>
      <c r="N217" s="71">
        <f t="shared" si="27"/>
        <v>0.99999954264434598</v>
      </c>
      <c r="O217" s="29">
        <f t="shared" si="28"/>
        <v>2202.5700000000002</v>
      </c>
      <c r="P217" s="71">
        <f t="shared" si="29"/>
        <v>1.000001089637385</v>
      </c>
      <c r="Q217" s="29">
        <f t="shared" si="30"/>
        <v>249.03</v>
      </c>
      <c r="R217" s="72">
        <f t="shared" si="31"/>
        <v>0.99999577303413045</v>
      </c>
    </row>
    <row r="218" spans="1:18" s="3" customFormat="1" ht="15.75" x14ac:dyDescent="0.25">
      <c r="A218" s="106" t="s">
        <v>267</v>
      </c>
      <c r="B218" s="102" t="s">
        <v>820</v>
      </c>
      <c r="C218" s="102"/>
      <c r="D218" s="16" t="s">
        <v>265</v>
      </c>
      <c r="E218" s="16"/>
      <c r="F218" s="30">
        <v>9878.4228512207974</v>
      </c>
      <c r="G218" s="29">
        <v>7182.0867847679974</v>
      </c>
      <c r="H218" s="29">
        <v>2202.5676000000003</v>
      </c>
      <c r="I218" s="31">
        <v>493.7684664528</v>
      </c>
      <c r="J218" s="70"/>
      <c r="K218" s="30">
        <f t="shared" si="24"/>
        <v>9878.43</v>
      </c>
      <c r="L218" s="71">
        <f t="shared" si="25"/>
        <v>1.0000007236761688</v>
      </c>
      <c r="M218" s="29">
        <f t="shared" si="26"/>
        <v>7182.09</v>
      </c>
      <c r="N218" s="71">
        <f t="shared" si="27"/>
        <v>1.0000004476737889</v>
      </c>
      <c r="O218" s="29">
        <f t="shared" si="28"/>
        <v>2202.5700000000002</v>
      </c>
      <c r="P218" s="71">
        <f t="shared" si="29"/>
        <v>1.000001089637385</v>
      </c>
      <c r="Q218" s="29">
        <f t="shared" si="30"/>
        <v>493.77</v>
      </c>
      <c r="R218" s="72">
        <f t="shared" si="31"/>
        <v>1.0000031058022214</v>
      </c>
    </row>
    <row r="219" spans="1:18" s="3" customFormat="1" ht="110.25" x14ac:dyDescent="0.25">
      <c r="A219" s="106" t="s">
        <v>268</v>
      </c>
      <c r="B219" s="102" t="s">
        <v>821</v>
      </c>
      <c r="C219" s="102" t="s">
        <v>1299</v>
      </c>
      <c r="D219" s="16"/>
      <c r="E219" s="74" t="s">
        <v>783</v>
      </c>
      <c r="F219" s="30"/>
      <c r="G219" s="29"/>
      <c r="H219" s="29"/>
      <c r="I219" s="31"/>
      <c r="J219" s="70"/>
      <c r="K219" s="30"/>
      <c r="L219" s="71"/>
      <c r="M219" s="29"/>
      <c r="N219" s="71"/>
      <c r="O219" s="29"/>
      <c r="P219" s="71"/>
      <c r="Q219" s="29"/>
      <c r="R219" s="72"/>
    </row>
    <row r="220" spans="1:18" s="3" customFormat="1" ht="15.75" x14ac:dyDescent="0.25">
      <c r="A220" s="106" t="s">
        <v>269</v>
      </c>
      <c r="B220" s="102" t="s">
        <v>270</v>
      </c>
      <c r="C220" s="102"/>
      <c r="D220" s="16" t="s">
        <v>265</v>
      </c>
      <c r="E220" s="16"/>
      <c r="F220" s="30">
        <v>2400.1485817931516</v>
      </c>
      <c r="G220" s="29">
        <v>1249.0585712639995</v>
      </c>
      <c r="H220" s="29">
        <v>1101.2838000000002</v>
      </c>
      <c r="I220" s="31">
        <v>49.806210529151997</v>
      </c>
      <c r="J220" s="70"/>
      <c r="K220" s="30">
        <f t="shared" si="24"/>
        <v>2400.15</v>
      </c>
      <c r="L220" s="71">
        <f t="shared" si="25"/>
        <v>1.0000005908829392</v>
      </c>
      <c r="M220" s="29">
        <f t="shared" si="26"/>
        <v>1249.06</v>
      </c>
      <c r="N220" s="71">
        <f t="shared" si="27"/>
        <v>1.0000011438502832</v>
      </c>
      <c r="O220" s="29">
        <f t="shared" si="28"/>
        <v>1101.28</v>
      </c>
      <c r="P220" s="71">
        <f t="shared" si="29"/>
        <v>0.99999654948161398</v>
      </c>
      <c r="Q220" s="29">
        <f t="shared" si="30"/>
        <v>49.81</v>
      </c>
      <c r="R220" s="72">
        <f t="shared" si="31"/>
        <v>1.0000760843036991</v>
      </c>
    </row>
    <row r="221" spans="1:18" s="3" customFormat="1" ht="15.75" x14ac:dyDescent="0.25">
      <c r="A221" s="106" t="s">
        <v>271</v>
      </c>
      <c r="B221" s="102" t="s">
        <v>272</v>
      </c>
      <c r="C221" s="102"/>
      <c r="D221" s="16" t="s">
        <v>265</v>
      </c>
      <c r="E221" s="16"/>
      <c r="F221" s="30">
        <v>2636.4548502441598</v>
      </c>
      <c r="G221" s="29">
        <v>1436.4173569535997</v>
      </c>
      <c r="H221" s="29">
        <v>1101.2838000000002</v>
      </c>
      <c r="I221" s="31">
        <v>98.75369329055998</v>
      </c>
      <c r="J221" s="70"/>
      <c r="K221" s="30">
        <f t="shared" si="24"/>
        <v>2636.45</v>
      </c>
      <c r="L221" s="71">
        <f t="shared" si="25"/>
        <v>0.99999816031586519</v>
      </c>
      <c r="M221" s="29">
        <f t="shared" si="26"/>
        <v>1436.42</v>
      </c>
      <c r="N221" s="71">
        <f t="shared" si="27"/>
        <v>1.0000018400267774</v>
      </c>
      <c r="O221" s="29">
        <f t="shared" si="28"/>
        <v>1101.28</v>
      </c>
      <c r="P221" s="71">
        <f t="shared" si="29"/>
        <v>0.99999654948161398</v>
      </c>
      <c r="Q221" s="29">
        <f t="shared" si="30"/>
        <v>98.75</v>
      </c>
      <c r="R221" s="72">
        <f t="shared" si="31"/>
        <v>0.99996260098800449</v>
      </c>
    </row>
    <row r="222" spans="1:18" s="3" customFormat="1" ht="110.25" x14ac:dyDescent="0.25">
      <c r="A222" s="106" t="s">
        <v>273</v>
      </c>
      <c r="B222" s="102" t="s">
        <v>1267</v>
      </c>
      <c r="C222" s="102" t="s">
        <v>1300</v>
      </c>
      <c r="D222" s="16"/>
      <c r="E222" s="127"/>
      <c r="F222" s="30"/>
      <c r="G222" s="29"/>
      <c r="H222" s="29"/>
      <c r="I222" s="31"/>
      <c r="J222" s="70"/>
      <c r="K222" s="30"/>
      <c r="L222" s="71"/>
      <c r="M222" s="29"/>
      <c r="N222" s="71"/>
      <c r="O222" s="29"/>
      <c r="P222" s="71"/>
      <c r="Q222" s="29"/>
      <c r="R222" s="72"/>
    </row>
    <row r="223" spans="1:18" s="3" customFormat="1" ht="31.5" x14ac:dyDescent="0.25">
      <c r="A223" s="106" t="s">
        <v>274</v>
      </c>
      <c r="B223" s="102" t="s">
        <v>1268</v>
      </c>
      <c r="C223" s="102"/>
      <c r="D223" s="16" t="s">
        <v>265</v>
      </c>
      <c r="E223" s="128"/>
      <c r="F223" s="30">
        <v>6141.5859119409588</v>
      </c>
      <c r="G223" s="29">
        <v>5290.8391027199987</v>
      </c>
      <c r="H223" s="29">
        <v>639.77460000000008</v>
      </c>
      <c r="I223" s="31">
        <v>210.97220922096002</v>
      </c>
      <c r="J223" s="70"/>
      <c r="K223" s="30">
        <f t="shared" si="24"/>
        <v>6141.5800000000008</v>
      </c>
      <c r="L223" s="71">
        <f t="shared" si="25"/>
        <v>0.99999903739180029</v>
      </c>
      <c r="M223" s="29">
        <f t="shared" si="26"/>
        <v>5290.84</v>
      </c>
      <c r="N223" s="71">
        <f t="shared" si="27"/>
        <v>1.000000169591247</v>
      </c>
      <c r="O223" s="29">
        <f t="shared" si="28"/>
        <v>639.77</v>
      </c>
      <c r="P223" s="71">
        <f t="shared" si="29"/>
        <v>0.99999280996776041</v>
      </c>
      <c r="Q223" s="29">
        <f t="shared" si="30"/>
        <v>210.97</v>
      </c>
      <c r="R223" s="72">
        <f t="shared" si="31"/>
        <v>0.99998952837926769</v>
      </c>
    </row>
    <row r="224" spans="1:18" s="3" customFormat="1" ht="31.5" x14ac:dyDescent="0.25">
      <c r="A224" s="106" t="s">
        <v>275</v>
      </c>
      <c r="B224" s="102" t="s">
        <v>1269</v>
      </c>
      <c r="C224" s="102"/>
      <c r="D224" s="16" t="s">
        <v>265</v>
      </c>
      <c r="E224" s="74"/>
      <c r="F224" s="30">
        <v>7142.5465346867986</v>
      </c>
      <c r="G224" s="29">
        <v>6084.4649681279989</v>
      </c>
      <c r="H224" s="29">
        <v>639.77460000000008</v>
      </c>
      <c r="I224" s="31">
        <v>418.30696655880001</v>
      </c>
      <c r="J224" s="70"/>
      <c r="K224" s="30">
        <f t="shared" si="24"/>
        <v>7142.54</v>
      </c>
      <c r="L224" s="71">
        <f t="shared" si="25"/>
        <v>0.99999908510406377</v>
      </c>
      <c r="M224" s="29">
        <f t="shared" si="26"/>
        <v>6084.46</v>
      </c>
      <c r="N224" s="71">
        <f t="shared" si="27"/>
        <v>0.99999918347331695</v>
      </c>
      <c r="O224" s="29">
        <f t="shared" si="28"/>
        <v>639.77</v>
      </c>
      <c r="P224" s="71">
        <f t="shared" si="29"/>
        <v>0.99999280996776041</v>
      </c>
      <c r="Q224" s="29">
        <f t="shared" si="30"/>
        <v>418.31</v>
      </c>
      <c r="R224" s="72">
        <f t="shared" si="31"/>
        <v>1.0000072517109264</v>
      </c>
    </row>
    <row r="225" spans="1:18" s="3" customFormat="1" ht="31.5" x14ac:dyDescent="0.25">
      <c r="A225" s="106" t="s">
        <v>276</v>
      </c>
      <c r="B225" s="102" t="s">
        <v>1270</v>
      </c>
      <c r="C225" s="102"/>
      <c r="D225" s="16" t="s">
        <v>265</v>
      </c>
      <c r="E225" s="74"/>
      <c r="F225" s="30">
        <v>6333.1442279505591</v>
      </c>
      <c r="G225" s="29">
        <v>5290.8413299199992</v>
      </c>
      <c r="H225" s="29">
        <v>831.3306</v>
      </c>
      <c r="I225" s="31">
        <v>210.97229803056001</v>
      </c>
      <c r="J225" s="70"/>
      <c r="K225" s="30">
        <f t="shared" si="24"/>
        <v>6333.14</v>
      </c>
      <c r="L225" s="71">
        <f t="shared" si="25"/>
        <v>0.99999933240892569</v>
      </c>
      <c r="M225" s="29">
        <f t="shared" si="26"/>
        <v>5290.84</v>
      </c>
      <c r="N225" s="71">
        <f t="shared" si="27"/>
        <v>0.99999974863733077</v>
      </c>
      <c r="O225" s="29">
        <f t="shared" si="28"/>
        <v>831.33</v>
      </c>
      <c r="P225" s="71">
        <f t="shared" si="29"/>
        <v>0.99999927826546986</v>
      </c>
      <c r="Q225" s="29">
        <f t="shared" si="30"/>
        <v>210.97</v>
      </c>
      <c r="R225" s="72">
        <f t="shared" si="31"/>
        <v>0.99998910742983105</v>
      </c>
    </row>
    <row r="226" spans="1:18" s="3" customFormat="1" ht="31.5" x14ac:dyDescent="0.25">
      <c r="A226" s="106" t="s">
        <v>277</v>
      </c>
      <c r="B226" s="102" t="s">
        <v>1271</v>
      </c>
      <c r="C226" s="102"/>
      <c r="D226" s="16" t="s">
        <v>265</v>
      </c>
      <c r="E226" s="74"/>
      <c r="F226" s="30">
        <v>7334.1052720547987</v>
      </c>
      <c r="G226" s="29">
        <v>6084.4675294079989</v>
      </c>
      <c r="H226" s="29">
        <v>831.3306</v>
      </c>
      <c r="I226" s="31">
        <v>418.30714264679995</v>
      </c>
      <c r="J226" s="70"/>
      <c r="K226" s="30">
        <f t="shared" si="24"/>
        <v>7334.1100000000006</v>
      </c>
      <c r="L226" s="71">
        <f t="shared" si="25"/>
        <v>1.0000006446519414</v>
      </c>
      <c r="M226" s="29">
        <f t="shared" si="26"/>
        <v>6084.47</v>
      </c>
      <c r="N226" s="71">
        <f t="shared" si="27"/>
        <v>1.0000004060490075</v>
      </c>
      <c r="O226" s="29">
        <f t="shared" si="28"/>
        <v>831.33</v>
      </c>
      <c r="P226" s="71">
        <f t="shared" si="29"/>
        <v>0.99999927826546986</v>
      </c>
      <c r="Q226" s="29">
        <f t="shared" si="30"/>
        <v>418.31</v>
      </c>
      <c r="R226" s="72">
        <f t="shared" si="31"/>
        <v>1.0000068307540291</v>
      </c>
    </row>
    <row r="227" spans="1:18" s="3" customFormat="1" ht="31.5" x14ac:dyDescent="0.25">
      <c r="A227" s="106" t="s">
        <v>1115</v>
      </c>
      <c r="B227" s="102" t="s">
        <v>1272</v>
      </c>
      <c r="C227" s="102"/>
      <c r="D227" s="16" t="s">
        <v>265</v>
      </c>
      <c r="E227" s="74"/>
      <c r="F227" s="30">
        <v>2656.3585808836729</v>
      </c>
      <c r="G227" s="29">
        <v>2272.8397378560003</v>
      </c>
      <c r="H227" s="29">
        <v>168.07</v>
      </c>
      <c r="I227" s="31">
        <v>215.44884302767235</v>
      </c>
      <c r="J227" s="70"/>
      <c r="K227" s="30">
        <f t="shared" si="24"/>
        <v>2656.36</v>
      </c>
      <c r="L227" s="71">
        <f t="shared" si="25"/>
        <v>1.0000005342337204</v>
      </c>
      <c r="M227" s="29">
        <f t="shared" si="26"/>
        <v>2272.84</v>
      </c>
      <c r="N227" s="71">
        <f t="shared" si="27"/>
        <v>1.0000001153376525</v>
      </c>
      <c r="O227" s="29">
        <f t="shared" si="28"/>
        <v>168.07</v>
      </c>
      <c r="P227" s="71">
        <f t="shared" si="29"/>
        <v>1</v>
      </c>
      <c r="Q227" s="29">
        <f t="shared" si="30"/>
        <v>215.45</v>
      </c>
      <c r="R227" s="72">
        <f t="shared" si="31"/>
        <v>1.000005370055886</v>
      </c>
    </row>
    <row r="228" spans="1:18" s="3" customFormat="1" ht="15.75" x14ac:dyDescent="0.25">
      <c r="A228" s="106" t="s">
        <v>1116</v>
      </c>
      <c r="B228" s="102" t="s">
        <v>1273</v>
      </c>
      <c r="C228" s="102"/>
      <c r="D228" s="16" t="s">
        <v>265</v>
      </c>
      <c r="E228" s="74"/>
      <c r="F228" s="30">
        <v>2925.0264469914614</v>
      </c>
      <c r="G228" s="29">
        <v>2292.3518732800003</v>
      </c>
      <c r="H228" s="29">
        <v>317.14</v>
      </c>
      <c r="I228" s="31">
        <v>315.53457371146112</v>
      </c>
      <c r="J228" s="70"/>
      <c r="K228" s="30">
        <f t="shared" si="24"/>
        <v>2925.0199999999995</v>
      </c>
      <c r="L228" s="71">
        <f t="shared" si="25"/>
        <v>0.99999779592028359</v>
      </c>
      <c r="M228" s="29">
        <f t="shared" si="26"/>
        <v>2292.35</v>
      </c>
      <c r="N228" s="71">
        <f t="shared" si="27"/>
        <v>0.99999918281306543</v>
      </c>
      <c r="O228" s="29">
        <f t="shared" si="28"/>
        <v>317.14</v>
      </c>
      <c r="P228" s="71">
        <f t="shared" si="29"/>
        <v>1</v>
      </c>
      <c r="Q228" s="29">
        <f t="shared" si="30"/>
        <v>315.52999999999997</v>
      </c>
      <c r="R228" s="72">
        <f t="shared" si="31"/>
        <v>0.99998550488015514</v>
      </c>
    </row>
    <row r="229" spans="1:18" s="3" customFormat="1" ht="78.75" x14ac:dyDescent="0.25">
      <c r="A229" s="106" t="s">
        <v>278</v>
      </c>
      <c r="B229" s="102" t="s">
        <v>279</v>
      </c>
      <c r="C229" s="102" t="s">
        <v>1274</v>
      </c>
      <c r="D229" s="16" t="s">
        <v>19</v>
      </c>
      <c r="E229" s="74" t="s">
        <v>784</v>
      </c>
      <c r="F229" s="30">
        <v>83445.030922450242</v>
      </c>
      <c r="G229" s="29">
        <v>28389.149405135999</v>
      </c>
      <c r="H229" s="29">
        <v>48987.268750000003</v>
      </c>
      <c r="I229" s="31">
        <v>6068.612767314241</v>
      </c>
      <c r="J229" s="70"/>
      <c r="K229" s="30">
        <f t="shared" si="24"/>
        <v>83445.03</v>
      </c>
      <c r="L229" s="71">
        <f t="shared" si="25"/>
        <v>0.99999998894541431</v>
      </c>
      <c r="M229" s="29">
        <f t="shared" si="26"/>
        <v>28389.15</v>
      </c>
      <c r="N229" s="71">
        <f t="shared" si="27"/>
        <v>1.0000000209539213</v>
      </c>
      <c r="O229" s="29">
        <f t="shared" si="28"/>
        <v>48987.27</v>
      </c>
      <c r="P229" s="71">
        <f t="shared" si="29"/>
        <v>1.0000000255168338</v>
      </c>
      <c r="Q229" s="29">
        <f t="shared" si="30"/>
        <v>6068.61</v>
      </c>
      <c r="R229" s="72">
        <f t="shared" si="31"/>
        <v>0.99999954399558066</v>
      </c>
    </row>
    <row r="230" spans="1:18" s="3" customFormat="1" ht="78.75" x14ac:dyDescent="0.25">
      <c r="A230" s="106" t="s">
        <v>280</v>
      </c>
      <c r="B230" s="102" t="s">
        <v>281</v>
      </c>
      <c r="C230" s="102" t="s">
        <v>1275</v>
      </c>
      <c r="D230" s="16" t="s">
        <v>19</v>
      </c>
      <c r="E230" s="74" t="s">
        <v>784</v>
      </c>
      <c r="F230" s="30">
        <v>90641.931631419851</v>
      </c>
      <c r="G230" s="29">
        <v>31648.550114105597</v>
      </c>
      <c r="H230" s="29">
        <v>52924.76875000001</v>
      </c>
      <c r="I230" s="31">
        <v>6068.612767314241</v>
      </c>
      <c r="J230" s="70"/>
      <c r="K230" s="30">
        <f t="shared" si="24"/>
        <v>90641.93</v>
      </c>
      <c r="L230" s="71">
        <f t="shared" si="25"/>
        <v>0.99999998200148843</v>
      </c>
      <c r="M230" s="29">
        <f t="shared" si="26"/>
        <v>31648.55</v>
      </c>
      <c r="N230" s="71">
        <f t="shared" si="27"/>
        <v>0.99999999639460269</v>
      </c>
      <c r="O230" s="29">
        <f t="shared" si="28"/>
        <v>52924.77</v>
      </c>
      <c r="P230" s="71">
        <f t="shared" si="29"/>
        <v>1.0000000236184308</v>
      </c>
      <c r="Q230" s="29">
        <f t="shared" si="30"/>
        <v>6068.61</v>
      </c>
      <c r="R230" s="72">
        <f t="shared" si="31"/>
        <v>0.99999954399558066</v>
      </c>
    </row>
    <row r="231" spans="1:18" s="3" customFormat="1" ht="78.75" x14ac:dyDescent="0.25">
      <c r="A231" s="106" t="s">
        <v>282</v>
      </c>
      <c r="B231" s="102" t="s">
        <v>283</v>
      </c>
      <c r="C231" s="102" t="s">
        <v>1276</v>
      </c>
      <c r="D231" s="16" t="s">
        <v>19</v>
      </c>
      <c r="E231" s="74" t="s">
        <v>784</v>
      </c>
      <c r="F231" s="30">
        <v>106079.88333854306</v>
      </c>
      <c r="G231" s="29">
        <v>35440.251821228798</v>
      </c>
      <c r="H231" s="29">
        <v>64571.01875000001</v>
      </c>
      <c r="I231" s="31">
        <v>6068.612767314241</v>
      </c>
      <c r="J231" s="70"/>
      <c r="K231" s="30">
        <f t="shared" si="24"/>
        <v>106079.87999999999</v>
      </c>
      <c r="L231" s="71">
        <f t="shared" si="25"/>
        <v>0.99999996852802842</v>
      </c>
      <c r="M231" s="29">
        <f t="shared" si="26"/>
        <v>35440.25</v>
      </c>
      <c r="N231" s="71">
        <f t="shared" si="27"/>
        <v>0.99999994861129071</v>
      </c>
      <c r="O231" s="29">
        <f t="shared" si="28"/>
        <v>64571.02</v>
      </c>
      <c r="P231" s="71">
        <f t="shared" si="29"/>
        <v>1.0000000193585297</v>
      </c>
      <c r="Q231" s="29">
        <f t="shared" si="30"/>
        <v>6068.61</v>
      </c>
      <c r="R231" s="72">
        <f t="shared" si="31"/>
        <v>0.99999954399558066</v>
      </c>
    </row>
    <row r="232" spans="1:18" s="3" customFormat="1" ht="78.75" x14ac:dyDescent="0.25">
      <c r="A232" s="106" t="s">
        <v>284</v>
      </c>
      <c r="B232" s="102" t="s">
        <v>285</v>
      </c>
      <c r="C232" s="102" t="s">
        <v>1277</v>
      </c>
      <c r="D232" s="16" t="s">
        <v>19</v>
      </c>
      <c r="E232" s="74" t="s">
        <v>784</v>
      </c>
      <c r="F232" s="30">
        <v>118226.09460640227</v>
      </c>
      <c r="G232" s="29">
        <v>36657.713089088</v>
      </c>
      <c r="H232" s="29">
        <v>75499.768750000017</v>
      </c>
      <c r="I232" s="31">
        <v>6068.612767314241</v>
      </c>
      <c r="J232" s="70"/>
      <c r="K232" s="30">
        <f t="shared" si="24"/>
        <v>118226.09000000001</v>
      </c>
      <c r="L232" s="71">
        <f t="shared" si="25"/>
        <v>0.99999996103734734</v>
      </c>
      <c r="M232" s="29">
        <f t="shared" si="26"/>
        <v>36657.71</v>
      </c>
      <c r="N232" s="71">
        <f t="shared" si="27"/>
        <v>0.9999999157315681</v>
      </c>
      <c r="O232" s="29">
        <f t="shared" si="28"/>
        <v>75499.77</v>
      </c>
      <c r="P232" s="71">
        <f t="shared" si="29"/>
        <v>1.0000000165563419</v>
      </c>
      <c r="Q232" s="29">
        <f t="shared" si="30"/>
        <v>6068.61</v>
      </c>
      <c r="R232" s="72">
        <f t="shared" si="31"/>
        <v>0.99999954399558066</v>
      </c>
    </row>
    <row r="233" spans="1:18" s="3" customFormat="1" ht="78.75" x14ac:dyDescent="0.25">
      <c r="A233" s="106" t="s">
        <v>286</v>
      </c>
      <c r="B233" s="102" t="s">
        <v>287</v>
      </c>
      <c r="C233" s="102" t="s">
        <v>1278</v>
      </c>
      <c r="D233" s="16" t="s">
        <v>19</v>
      </c>
      <c r="E233" s="74" t="s">
        <v>784</v>
      </c>
      <c r="F233" s="30">
        <v>138849.16047941346</v>
      </c>
      <c r="G233" s="29">
        <v>41705.778962099197</v>
      </c>
      <c r="H233" s="29">
        <v>91074.768750000017</v>
      </c>
      <c r="I233" s="31">
        <v>6068.612767314241</v>
      </c>
      <c r="J233" s="70"/>
      <c r="K233" s="30">
        <f t="shared" si="24"/>
        <v>138849.15999999997</v>
      </c>
      <c r="L233" s="71">
        <f t="shared" si="25"/>
        <v>0.99999999654723526</v>
      </c>
      <c r="M233" s="29">
        <f t="shared" si="26"/>
        <v>41705.78</v>
      </c>
      <c r="N233" s="71">
        <f t="shared" si="27"/>
        <v>1.0000000248862586</v>
      </c>
      <c r="O233" s="29">
        <f t="shared" si="28"/>
        <v>91074.77</v>
      </c>
      <c r="P233" s="71">
        <f t="shared" si="29"/>
        <v>1.0000000137249867</v>
      </c>
      <c r="Q233" s="29">
        <f t="shared" si="30"/>
        <v>6068.61</v>
      </c>
      <c r="R233" s="72">
        <f t="shared" si="31"/>
        <v>0.99999954399558066</v>
      </c>
    </row>
    <row r="234" spans="1:18" s="3" customFormat="1" ht="63" x14ac:dyDescent="0.25">
      <c r="A234" s="106" t="s">
        <v>288</v>
      </c>
      <c r="B234" s="102" t="s">
        <v>1117</v>
      </c>
      <c r="C234" s="101" t="s">
        <v>1118</v>
      </c>
      <c r="D234" s="16" t="s">
        <v>19</v>
      </c>
      <c r="E234" s="74" t="s">
        <v>1114</v>
      </c>
      <c r="F234" s="30">
        <v>16338.468599999998</v>
      </c>
      <c r="G234" s="29">
        <v>15287.455999999998</v>
      </c>
      <c r="H234" s="29">
        <v>0</v>
      </c>
      <c r="I234" s="31">
        <v>1051.0126</v>
      </c>
      <c r="J234" s="70"/>
      <c r="K234" s="30">
        <f t="shared" si="24"/>
        <v>16338.47</v>
      </c>
      <c r="L234" s="71">
        <f t="shared" si="25"/>
        <v>1.0000000856873452</v>
      </c>
      <c r="M234" s="29">
        <f t="shared" si="26"/>
        <v>15287.46</v>
      </c>
      <c r="N234" s="71">
        <f t="shared" si="27"/>
        <v>1.0000002616524293</v>
      </c>
      <c r="O234" s="29">
        <f t="shared" si="28"/>
        <v>0</v>
      </c>
      <c r="P234" s="71" t="e">
        <f t="shared" si="29"/>
        <v>#DIV/0!</v>
      </c>
      <c r="Q234" s="29">
        <f t="shared" si="30"/>
        <v>1051.01</v>
      </c>
      <c r="R234" s="72">
        <f t="shared" si="31"/>
        <v>0.99999752619521398</v>
      </c>
    </row>
    <row r="235" spans="1:18" s="3" customFormat="1" ht="78.75" x14ac:dyDescent="0.25">
      <c r="A235" s="106" t="s">
        <v>290</v>
      </c>
      <c r="B235" s="102" t="s">
        <v>293</v>
      </c>
      <c r="C235" s="102" t="s">
        <v>1279</v>
      </c>
      <c r="D235" s="16" t="s">
        <v>19</v>
      </c>
      <c r="E235" s="74" t="s">
        <v>784</v>
      </c>
      <c r="F235" s="30">
        <v>98360.907484981464</v>
      </c>
      <c r="G235" s="29">
        <v>33544.400967667199</v>
      </c>
      <c r="H235" s="29">
        <v>58747.89375000001</v>
      </c>
      <c r="I235" s="31">
        <v>6068.612767314241</v>
      </c>
      <c r="J235" s="70"/>
      <c r="K235" s="30">
        <f t="shared" si="24"/>
        <v>98360.900000000009</v>
      </c>
      <c r="L235" s="71">
        <f t="shared" si="25"/>
        <v>0.99999992390288328</v>
      </c>
      <c r="M235" s="29">
        <f t="shared" si="26"/>
        <v>33544.400000000001</v>
      </c>
      <c r="N235" s="71">
        <f t="shared" si="27"/>
        <v>0.99999997115264638</v>
      </c>
      <c r="O235" s="29">
        <f t="shared" si="28"/>
        <v>58747.89</v>
      </c>
      <c r="P235" s="71">
        <f t="shared" si="29"/>
        <v>0.99999993616792415</v>
      </c>
      <c r="Q235" s="29">
        <f t="shared" si="30"/>
        <v>6068.61</v>
      </c>
      <c r="R235" s="72">
        <f t="shared" si="31"/>
        <v>0.99999954399558066</v>
      </c>
    </row>
    <row r="236" spans="1:18" s="3" customFormat="1" ht="15.75" x14ac:dyDescent="0.25">
      <c r="A236" s="106" t="s">
        <v>292</v>
      </c>
      <c r="B236" s="102" t="s">
        <v>1119</v>
      </c>
      <c r="C236" s="102" t="s">
        <v>1120</v>
      </c>
      <c r="D236" s="16" t="s">
        <v>19</v>
      </c>
      <c r="E236" s="74" t="s">
        <v>1114</v>
      </c>
      <c r="F236" s="30">
        <v>1332.6436799999999</v>
      </c>
      <c r="G236" s="29">
        <v>665.37599999999998</v>
      </c>
      <c r="H236" s="29">
        <v>667.26767999999993</v>
      </c>
      <c r="I236" s="31">
        <v>0</v>
      </c>
      <c r="J236" s="70"/>
      <c r="K236" s="30">
        <f t="shared" si="24"/>
        <v>1332.65</v>
      </c>
      <c r="L236" s="71">
        <f t="shared" si="25"/>
        <v>1.0000047424529865</v>
      </c>
      <c r="M236" s="29">
        <f t="shared" si="26"/>
        <v>665.38</v>
      </c>
      <c r="N236" s="71">
        <f t="shared" si="27"/>
        <v>1.0000060116385323</v>
      </c>
      <c r="O236" s="29">
        <f t="shared" si="28"/>
        <v>667.27</v>
      </c>
      <c r="P236" s="71">
        <f t="shared" si="29"/>
        <v>1.0000034768655364</v>
      </c>
      <c r="Q236" s="29">
        <f t="shared" si="30"/>
        <v>0</v>
      </c>
      <c r="R236" s="72" t="e">
        <f t="shared" si="31"/>
        <v>#DIV/0!</v>
      </c>
    </row>
    <row r="237" spans="1:18" s="3" customFormat="1" ht="78.75" x14ac:dyDescent="0.25">
      <c r="A237" s="106" t="s">
        <v>294</v>
      </c>
      <c r="B237" s="102" t="s">
        <v>289</v>
      </c>
      <c r="C237" s="102" t="s">
        <v>1280</v>
      </c>
      <c r="D237" s="16" t="s">
        <v>19</v>
      </c>
      <c r="E237" s="16"/>
      <c r="F237" s="30">
        <v>18501.3247636864</v>
      </c>
      <c r="G237" s="29">
        <v>11226.155324966399</v>
      </c>
      <c r="H237" s="29">
        <v>5626.375</v>
      </c>
      <c r="I237" s="31">
        <v>1648.79443872</v>
      </c>
      <c r="J237" s="70"/>
      <c r="K237" s="30">
        <f t="shared" si="24"/>
        <v>18501.330000000002</v>
      </c>
      <c r="L237" s="71">
        <f t="shared" si="25"/>
        <v>1.0000002830237116</v>
      </c>
      <c r="M237" s="29">
        <f t="shared" si="26"/>
        <v>11226.16</v>
      </c>
      <c r="N237" s="71">
        <f t="shared" si="27"/>
        <v>1.0000004164412004</v>
      </c>
      <c r="O237" s="29">
        <f t="shared" si="28"/>
        <v>5626.38</v>
      </c>
      <c r="P237" s="71">
        <f t="shared" si="29"/>
        <v>1.000000888671658</v>
      </c>
      <c r="Q237" s="29">
        <f t="shared" si="30"/>
        <v>1648.79</v>
      </c>
      <c r="R237" s="72">
        <f t="shared" si="31"/>
        <v>0.99999730789970187</v>
      </c>
    </row>
    <row r="238" spans="1:18" s="3" customFormat="1" ht="63" x14ac:dyDescent="0.25">
      <c r="A238" s="106" t="s">
        <v>297</v>
      </c>
      <c r="B238" s="102" t="s">
        <v>291</v>
      </c>
      <c r="C238" s="102" t="s">
        <v>1281</v>
      </c>
      <c r="D238" s="16" t="s">
        <v>19</v>
      </c>
      <c r="E238" s="16"/>
      <c r="F238" s="30">
        <v>27259.791606312538</v>
      </c>
      <c r="G238" s="29">
        <v>5487.2444415999989</v>
      </c>
      <c r="H238" s="29">
        <v>19755.022333333338</v>
      </c>
      <c r="I238" s="31">
        <v>2017.5248313792004</v>
      </c>
      <c r="J238" s="70"/>
      <c r="K238" s="30">
        <f t="shared" si="24"/>
        <v>27259.780000000002</v>
      </c>
      <c r="L238" s="71">
        <f t="shared" si="25"/>
        <v>0.99999957423326258</v>
      </c>
      <c r="M238" s="29">
        <f t="shared" si="26"/>
        <v>5487.24</v>
      </c>
      <c r="N238" s="71">
        <f t="shared" si="27"/>
        <v>0.99999919055911457</v>
      </c>
      <c r="O238" s="29">
        <f t="shared" si="28"/>
        <v>19755.02</v>
      </c>
      <c r="P238" s="71">
        <f t="shared" si="29"/>
        <v>0.99999988188657563</v>
      </c>
      <c r="Q238" s="29">
        <f t="shared" si="30"/>
        <v>2017.52</v>
      </c>
      <c r="R238" s="72">
        <f t="shared" si="31"/>
        <v>0.99999760529381088</v>
      </c>
    </row>
    <row r="239" spans="1:18" s="3" customFormat="1" ht="31.5" x14ac:dyDescent="0.25">
      <c r="A239" s="106" t="s">
        <v>299</v>
      </c>
      <c r="B239" s="101" t="s">
        <v>866</v>
      </c>
      <c r="C239" s="102" t="s">
        <v>933</v>
      </c>
      <c r="D239" s="16" t="s">
        <v>19</v>
      </c>
      <c r="E239" s="74" t="s">
        <v>869</v>
      </c>
      <c r="F239" s="30">
        <v>20625.6591816</v>
      </c>
      <c r="G239" s="29">
        <v>6991.9599359999984</v>
      </c>
      <c r="H239" s="29">
        <v>13153.002</v>
      </c>
      <c r="I239" s="31">
        <v>480.69724559999997</v>
      </c>
      <c r="J239" s="70"/>
      <c r="K239" s="30">
        <f t="shared" si="24"/>
        <v>20625.66</v>
      </c>
      <c r="L239" s="71">
        <f t="shared" si="25"/>
        <v>1.0000000396787319</v>
      </c>
      <c r="M239" s="29">
        <f t="shared" si="26"/>
        <v>6991.96</v>
      </c>
      <c r="N239" s="71">
        <f t="shared" si="27"/>
        <v>1.0000000091533707</v>
      </c>
      <c r="O239" s="29">
        <f t="shared" si="28"/>
        <v>13153</v>
      </c>
      <c r="P239" s="71">
        <f t="shared" si="29"/>
        <v>0.99999984794345809</v>
      </c>
      <c r="Q239" s="29">
        <f t="shared" si="30"/>
        <v>480.7</v>
      </c>
      <c r="R239" s="72">
        <f t="shared" si="31"/>
        <v>1.0000057300099496</v>
      </c>
    </row>
    <row r="240" spans="1:18" s="3" customFormat="1" ht="47.25" x14ac:dyDescent="0.25">
      <c r="A240" s="106" t="s">
        <v>301</v>
      </c>
      <c r="B240" s="102" t="s">
        <v>295</v>
      </c>
      <c r="C240" s="102" t="s">
        <v>934</v>
      </c>
      <c r="D240" s="16" t="s">
        <v>296</v>
      </c>
      <c r="E240" s="74" t="s">
        <v>785</v>
      </c>
      <c r="F240" s="30">
        <v>4383.6589232978049</v>
      </c>
      <c r="G240" s="29">
        <v>1672.4942415359999</v>
      </c>
      <c r="H240" s="29">
        <v>2558.808618</v>
      </c>
      <c r="I240" s="31">
        <v>152.35606376180471</v>
      </c>
      <c r="J240" s="70"/>
      <c r="K240" s="30">
        <f t="shared" si="24"/>
        <v>4383.66</v>
      </c>
      <c r="L240" s="71">
        <f t="shared" si="25"/>
        <v>1.0000002456172374</v>
      </c>
      <c r="M240" s="29">
        <f t="shared" si="26"/>
        <v>1672.49</v>
      </c>
      <c r="N240" s="71">
        <f t="shared" si="27"/>
        <v>0.99999746394582745</v>
      </c>
      <c r="O240" s="29">
        <f t="shared" si="28"/>
        <v>2558.81</v>
      </c>
      <c r="P240" s="71">
        <f t="shared" si="29"/>
        <v>1.0000005400951013</v>
      </c>
      <c r="Q240" s="29">
        <f t="shared" si="30"/>
        <v>152.36000000000001</v>
      </c>
      <c r="R240" s="72">
        <f t="shared" si="31"/>
        <v>1.0000258357829555</v>
      </c>
    </row>
    <row r="241" spans="1:18" s="3" customFormat="1" ht="47.25" x14ac:dyDescent="0.25">
      <c r="A241" s="106" t="s">
        <v>303</v>
      </c>
      <c r="B241" s="102" t="s">
        <v>298</v>
      </c>
      <c r="C241" s="102" t="s">
        <v>935</v>
      </c>
      <c r="D241" s="16" t="s">
        <v>296</v>
      </c>
      <c r="E241" s="74" t="s">
        <v>785</v>
      </c>
      <c r="F241" s="30">
        <v>3546.3195552429024</v>
      </c>
      <c r="G241" s="29">
        <v>1329.958331136</v>
      </c>
      <c r="H241" s="29">
        <v>2103.1385099999998</v>
      </c>
      <c r="I241" s="31">
        <v>113.2227141069024</v>
      </c>
      <c r="J241" s="70"/>
      <c r="K241" s="30">
        <f t="shared" si="24"/>
        <v>3546.3199999999997</v>
      </c>
      <c r="L241" s="71">
        <f t="shared" si="25"/>
        <v>1.0000001254137114</v>
      </c>
      <c r="M241" s="29">
        <f t="shared" si="26"/>
        <v>1329.96</v>
      </c>
      <c r="N241" s="71">
        <f t="shared" si="27"/>
        <v>1.000001254824276</v>
      </c>
      <c r="O241" s="29">
        <f t="shared" si="28"/>
        <v>2103.14</v>
      </c>
      <c r="P241" s="71">
        <f t="shared" si="29"/>
        <v>1.0000007084649885</v>
      </c>
      <c r="Q241" s="29">
        <f t="shared" si="30"/>
        <v>113.22</v>
      </c>
      <c r="R241" s="72">
        <f t="shared" si="31"/>
        <v>0.99997602860058765</v>
      </c>
    </row>
    <row r="242" spans="1:18" s="3" customFormat="1" ht="47.25" x14ac:dyDescent="0.25">
      <c r="A242" s="106" t="s">
        <v>304</v>
      </c>
      <c r="B242" s="102" t="s">
        <v>300</v>
      </c>
      <c r="C242" s="102" t="s">
        <v>936</v>
      </c>
      <c r="D242" s="16" t="s">
        <v>296</v>
      </c>
      <c r="E242" s="74" t="s">
        <v>785</v>
      </c>
      <c r="F242" s="30">
        <v>1076.3600985312</v>
      </c>
      <c r="G242" s="29">
        <v>844.85229119999997</v>
      </c>
      <c r="H242" s="29">
        <v>187.92429000000001</v>
      </c>
      <c r="I242" s="31">
        <v>43.583517331200007</v>
      </c>
      <c r="J242" s="70"/>
      <c r="K242" s="30">
        <f t="shared" si="24"/>
        <v>1076.3499999999999</v>
      </c>
      <c r="L242" s="71">
        <f t="shared" si="25"/>
        <v>0.99999061788781107</v>
      </c>
      <c r="M242" s="29">
        <f t="shared" si="26"/>
        <v>844.85</v>
      </c>
      <c r="N242" s="71">
        <f t="shared" si="27"/>
        <v>0.99999728804665167</v>
      </c>
      <c r="O242" s="29">
        <f t="shared" si="28"/>
        <v>187.92</v>
      </c>
      <c r="P242" s="71">
        <f t="shared" si="29"/>
        <v>0.99997717165779887</v>
      </c>
      <c r="Q242" s="29">
        <f t="shared" si="30"/>
        <v>43.58</v>
      </c>
      <c r="R242" s="72">
        <f t="shared" si="31"/>
        <v>0.99991929675676983</v>
      </c>
    </row>
    <row r="243" spans="1:18" s="3" customFormat="1" ht="47.25" x14ac:dyDescent="0.25">
      <c r="A243" s="106" t="s">
        <v>306</v>
      </c>
      <c r="B243" s="102" t="s">
        <v>302</v>
      </c>
      <c r="C243" s="102" t="s">
        <v>937</v>
      </c>
      <c r="D243" s="16" t="s">
        <v>296</v>
      </c>
      <c r="E243" s="74" t="s">
        <v>785</v>
      </c>
      <c r="F243" s="30">
        <v>1159.0306329216</v>
      </c>
      <c r="G243" s="29">
        <v>822.79632038399984</v>
      </c>
      <c r="H243" s="29">
        <v>293.68849800000004</v>
      </c>
      <c r="I243" s="31">
        <v>42.545814537600009</v>
      </c>
      <c r="J243" s="70"/>
      <c r="K243" s="30">
        <f t="shared" si="24"/>
        <v>1159.04</v>
      </c>
      <c r="L243" s="71">
        <f t="shared" si="25"/>
        <v>1.0000080818212511</v>
      </c>
      <c r="M243" s="29">
        <f t="shared" si="26"/>
        <v>822.8</v>
      </c>
      <c r="N243" s="71">
        <f t="shared" si="27"/>
        <v>1.0000044720861152</v>
      </c>
      <c r="O243" s="29">
        <f t="shared" si="28"/>
        <v>293.69</v>
      </c>
      <c r="P243" s="71">
        <f t="shared" si="29"/>
        <v>1.0000051142622548</v>
      </c>
      <c r="Q243" s="29">
        <f t="shared" si="30"/>
        <v>42.55</v>
      </c>
      <c r="R243" s="72">
        <f t="shared" si="31"/>
        <v>1.0000983754206019</v>
      </c>
    </row>
    <row r="244" spans="1:18" s="3" customFormat="1" ht="63" x14ac:dyDescent="0.25">
      <c r="A244" s="106" t="s">
        <v>307</v>
      </c>
      <c r="B244" s="102" t="s">
        <v>1121</v>
      </c>
      <c r="C244" s="102" t="s">
        <v>1282</v>
      </c>
      <c r="D244" s="16" t="s">
        <v>19</v>
      </c>
      <c r="E244" s="74" t="s">
        <v>786</v>
      </c>
      <c r="F244" s="30">
        <v>14937.187500000002</v>
      </c>
      <c r="G244" s="29">
        <v>10064.400000000001</v>
      </c>
      <c r="H244" s="29">
        <v>4180.8599999999997</v>
      </c>
      <c r="I244" s="31">
        <v>691.92750000000012</v>
      </c>
      <c r="J244" s="70"/>
      <c r="K244" s="30">
        <f t="shared" si="24"/>
        <v>14937.189999999999</v>
      </c>
      <c r="L244" s="71">
        <f t="shared" si="25"/>
        <v>1.0000001673675178</v>
      </c>
      <c r="M244" s="29">
        <f t="shared" si="26"/>
        <v>10064.4</v>
      </c>
      <c r="N244" s="71">
        <f t="shared" si="27"/>
        <v>0.99999999999999978</v>
      </c>
      <c r="O244" s="29">
        <f t="shared" si="28"/>
        <v>4180.8599999999997</v>
      </c>
      <c r="P244" s="71">
        <f t="shared" si="29"/>
        <v>1</v>
      </c>
      <c r="Q244" s="29">
        <f t="shared" si="30"/>
        <v>691.93</v>
      </c>
      <c r="R244" s="72">
        <f t="shared" si="31"/>
        <v>1.0000036130953023</v>
      </c>
    </row>
    <row r="245" spans="1:18" s="3" customFormat="1" ht="47.25" x14ac:dyDescent="0.25">
      <c r="A245" s="106" t="s">
        <v>309</v>
      </c>
      <c r="B245" s="101" t="s">
        <v>305</v>
      </c>
      <c r="C245" s="102" t="s">
        <v>1283</v>
      </c>
      <c r="D245" s="16" t="s">
        <v>19</v>
      </c>
      <c r="E245" s="74" t="s">
        <v>870</v>
      </c>
      <c r="F245" s="30">
        <v>6306.454286429007</v>
      </c>
      <c r="G245" s="29">
        <v>6306.454286429007</v>
      </c>
      <c r="H245" s="29">
        <v>0</v>
      </c>
      <c r="I245" s="31">
        <v>0</v>
      </c>
      <c r="J245" s="70"/>
      <c r="K245" s="30">
        <f t="shared" si="24"/>
        <v>6306.45</v>
      </c>
      <c r="L245" s="71">
        <f t="shared" si="25"/>
        <v>0.99999932031077809</v>
      </c>
      <c r="M245" s="29">
        <f t="shared" si="26"/>
        <v>6306.45</v>
      </c>
      <c r="N245" s="71">
        <f t="shared" si="27"/>
        <v>0.99999932031077809</v>
      </c>
      <c r="O245" s="29">
        <f t="shared" si="28"/>
        <v>0</v>
      </c>
      <c r="P245" s="71" t="e">
        <f t="shared" si="29"/>
        <v>#DIV/0!</v>
      </c>
      <c r="Q245" s="29">
        <f t="shared" si="30"/>
        <v>0</v>
      </c>
      <c r="R245" s="72" t="e">
        <f t="shared" si="31"/>
        <v>#DIV/0!</v>
      </c>
    </row>
    <row r="246" spans="1:18" s="3" customFormat="1" ht="116.25" x14ac:dyDescent="0.25">
      <c r="A246" s="106" t="s">
        <v>310</v>
      </c>
      <c r="B246" s="102" t="s">
        <v>1122</v>
      </c>
      <c r="C246" s="102" t="s">
        <v>1284</v>
      </c>
      <c r="D246" s="16" t="s">
        <v>21</v>
      </c>
      <c r="E246" s="102"/>
      <c r="F246" s="30"/>
      <c r="G246" s="29"/>
      <c r="H246" s="29"/>
      <c r="I246" s="31"/>
      <c r="J246" s="70"/>
      <c r="K246" s="30"/>
      <c r="L246" s="71"/>
      <c r="M246" s="29"/>
      <c r="N246" s="71"/>
      <c r="O246" s="29"/>
      <c r="P246" s="71"/>
      <c r="Q246" s="29"/>
      <c r="R246" s="72"/>
    </row>
    <row r="247" spans="1:18" s="3" customFormat="1" ht="15.75" x14ac:dyDescent="0.25">
      <c r="A247" s="100" t="s">
        <v>1123</v>
      </c>
      <c r="B247" s="102" t="s">
        <v>1124</v>
      </c>
      <c r="C247" s="102"/>
      <c r="D247" s="16" t="s">
        <v>21</v>
      </c>
      <c r="E247" s="102"/>
      <c r="F247" s="30">
        <v>17983.444305680001</v>
      </c>
      <c r="G247" s="29">
        <v>6558.2518399999999</v>
      </c>
      <c r="H247" s="29">
        <v>8923.1757300000008</v>
      </c>
      <c r="I247" s="31">
        <v>2502.0167356800007</v>
      </c>
      <c r="J247" s="70"/>
      <c r="K247" s="30">
        <f t="shared" si="24"/>
        <v>17983.45</v>
      </c>
      <c r="L247" s="71">
        <f t="shared" si="25"/>
        <v>1.0000003166423463</v>
      </c>
      <c r="M247" s="29">
        <f t="shared" si="26"/>
        <v>6558.25</v>
      </c>
      <c r="N247" s="71">
        <f t="shared" si="27"/>
        <v>0.9999997194374286</v>
      </c>
      <c r="O247" s="29">
        <f t="shared" si="28"/>
        <v>8923.18</v>
      </c>
      <c r="P247" s="71">
        <f t="shared" si="29"/>
        <v>1.0000004785291838</v>
      </c>
      <c r="Q247" s="29">
        <f t="shared" si="30"/>
        <v>2502.02</v>
      </c>
      <c r="R247" s="72">
        <f t="shared" si="31"/>
        <v>1.0000013046755254</v>
      </c>
    </row>
    <row r="248" spans="1:18" s="3" customFormat="1" ht="15.75" x14ac:dyDescent="0.25">
      <c r="A248" s="100" t="s">
        <v>1125</v>
      </c>
      <c r="B248" s="102" t="s">
        <v>1126</v>
      </c>
      <c r="C248" s="102"/>
      <c r="D248" s="16" t="s">
        <v>21</v>
      </c>
      <c r="E248" s="102"/>
      <c r="F248" s="30">
        <v>23471.894915680001</v>
      </c>
      <c r="G248" s="29">
        <v>8427.804159999996</v>
      </c>
      <c r="H248" s="29">
        <v>12542.074020000002</v>
      </c>
      <c r="I248" s="31">
        <v>2502.0167356800007</v>
      </c>
      <c r="J248" s="70"/>
      <c r="K248" s="30">
        <f t="shared" si="24"/>
        <v>23471.89</v>
      </c>
      <c r="L248" s="71">
        <f t="shared" si="25"/>
        <v>0.99999979057165944</v>
      </c>
      <c r="M248" s="29">
        <f t="shared" si="26"/>
        <v>8427.7999999999993</v>
      </c>
      <c r="N248" s="71">
        <f t="shared" si="27"/>
        <v>0.99999950639574464</v>
      </c>
      <c r="O248" s="29">
        <f t="shared" si="28"/>
        <v>12542.07</v>
      </c>
      <c r="P248" s="71">
        <f t="shared" si="29"/>
        <v>0.99999967947884894</v>
      </c>
      <c r="Q248" s="29">
        <f t="shared" si="30"/>
        <v>2502.02</v>
      </c>
      <c r="R248" s="72">
        <f t="shared" si="31"/>
        <v>1.0000013046755254</v>
      </c>
    </row>
    <row r="249" spans="1:18" s="3" customFormat="1" ht="15.75" x14ac:dyDescent="0.25">
      <c r="A249" s="100" t="s">
        <v>1127</v>
      </c>
      <c r="B249" s="102" t="s">
        <v>1128</v>
      </c>
      <c r="C249" s="102"/>
      <c r="D249" s="16" t="s">
        <v>21</v>
      </c>
      <c r="E249" s="102"/>
      <c r="F249" s="30">
        <v>30868.333715679997</v>
      </c>
      <c r="G249" s="29">
        <v>11341.893759999997</v>
      </c>
      <c r="H249" s="29">
        <v>17024.423220000001</v>
      </c>
      <c r="I249" s="31">
        <v>2502.0167356800007</v>
      </c>
      <c r="J249" s="70"/>
      <c r="K249" s="30">
        <f t="shared" si="24"/>
        <v>30868.329999999998</v>
      </c>
      <c r="L249" s="71">
        <f t="shared" si="25"/>
        <v>0.99999987962809933</v>
      </c>
      <c r="M249" s="29">
        <f t="shared" si="26"/>
        <v>11341.89</v>
      </c>
      <c r="N249" s="71">
        <f t="shared" si="27"/>
        <v>0.99999966848569755</v>
      </c>
      <c r="O249" s="29">
        <f t="shared" si="28"/>
        <v>17024.419999999998</v>
      </c>
      <c r="P249" s="71">
        <f t="shared" si="29"/>
        <v>0.99999981085996503</v>
      </c>
      <c r="Q249" s="29">
        <f t="shared" si="30"/>
        <v>2502.02</v>
      </c>
      <c r="R249" s="72">
        <f t="shared" si="31"/>
        <v>1.0000013046755254</v>
      </c>
    </row>
    <row r="250" spans="1:18" s="3" customFormat="1" ht="15.75" x14ac:dyDescent="0.25">
      <c r="A250" s="100" t="s">
        <v>1129</v>
      </c>
      <c r="B250" s="102" t="s">
        <v>1130</v>
      </c>
      <c r="C250" s="102"/>
      <c r="D250" s="16" t="s">
        <v>21</v>
      </c>
      <c r="E250" s="102"/>
      <c r="F250" s="30">
        <v>36356.784325679997</v>
      </c>
      <c r="G250" s="29">
        <v>13211.446079999992</v>
      </c>
      <c r="H250" s="29">
        <v>20643.321510000005</v>
      </c>
      <c r="I250" s="31">
        <v>2502.0167356800007</v>
      </c>
      <c r="J250" s="70"/>
      <c r="K250" s="30">
        <f t="shared" si="24"/>
        <v>36356.79</v>
      </c>
      <c r="L250" s="71">
        <f t="shared" si="25"/>
        <v>1.0000001560732092</v>
      </c>
      <c r="M250" s="29">
        <f t="shared" si="26"/>
        <v>13211.45</v>
      </c>
      <c r="N250" s="71">
        <f t="shared" si="27"/>
        <v>1.0000002967124102</v>
      </c>
      <c r="O250" s="29">
        <f t="shared" si="28"/>
        <v>20643.32</v>
      </c>
      <c r="P250" s="71">
        <f t="shared" si="29"/>
        <v>0.99999992685285632</v>
      </c>
      <c r="Q250" s="29">
        <f t="shared" si="30"/>
        <v>2502.02</v>
      </c>
      <c r="R250" s="72">
        <f t="shared" si="31"/>
        <v>1.0000013046755254</v>
      </c>
    </row>
    <row r="251" spans="1:18" s="3" customFormat="1" ht="15.75" x14ac:dyDescent="0.25">
      <c r="A251" s="100" t="s">
        <v>1131</v>
      </c>
      <c r="B251" s="102" t="s">
        <v>1285</v>
      </c>
      <c r="C251" s="102"/>
      <c r="D251" s="16" t="s">
        <v>21</v>
      </c>
      <c r="E251" s="102"/>
      <c r="F251" s="30">
        <v>43753.191125680001</v>
      </c>
      <c r="G251" s="29">
        <v>16125.503680000005</v>
      </c>
      <c r="H251" s="29">
        <v>25125.670709999999</v>
      </c>
      <c r="I251" s="31">
        <v>2502.0167356800007</v>
      </c>
      <c r="J251" s="70"/>
      <c r="K251" s="30">
        <f t="shared" si="24"/>
        <v>43753.189999999995</v>
      </c>
      <c r="L251" s="71">
        <f t="shared" si="25"/>
        <v>0.9999999742720479</v>
      </c>
      <c r="M251" s="29">
        <f t="shared" si="26"/>
        <v>16125.5</v>
      </c>
      <c r="N251" s="71">
        <f t="shared" si="27"/>
        <v>0.99999977179007382</v>
      </c>
      <c r="O251" s="29">
        <f t="shared" si="28"/>
        <v>25125.67</v>
      </c>
      <c r="P251" s="71">
        <f t="shared" si="29"/>
        <v>0.99999997174204791</v>
      </c>
      <c r="Q251" s="29">
        <f t="shared" si="30"/>
        <v>2502.02</v>
      </c>
      <c r="R251" s="72">
        <f t="shared" si="31"/>
        <v>1.0000013046755254</v>
      </c>
    </row>
    <row r="252" spans="1:18" s="3" customFormat="1" ht="31.5" x14ac:dyDescent="0.25">
      <c r="A252" s="100" t="s">
        <v>1132</v>
      </c>
      <c r="B252" s="102" t="s">
        <v>1286</v>
      </c>
      <c r="C252" s="102"/>
      <c r="D252" s="16" t="s">
        <v>21</v>
      </c>
      <c r="E252" s="102"/>
      <c r="F252" s="30">
        <v>49241.641735680001</v>
      </c>
      <c r="G252" s="29">
        <v>17995.056000000004</v>
      </c>
      <c r="H252" s="29">
        <v>28744.569</v>
      </c>
      <c r="I252" s="31">
        <v>2502.0167356800007</v>
      </c>
      <c r="J252" s="70"/>
      <c r="K252" s="30">
        <f t="shared" si="24"/>
        <v>49241.65</v>
      </c>
      <c r="L252" s="71">
        <f t="shared" si="25"/>
        <v>1.0000001678319348</v>
      </c>
      <c r="M252" s="29">
        <f t="shared" si="26"/>
        <v>17995.060000000001</v>
      </c>
      <c r="N252" s="71">
        <f t="shared" si="27"/>
        <v>1.0000002222832758</v>
      </c>
      <c r="O252" s="29">
        <f t="shared" si="28"/>
        <v>28744.57</v>
      </c>
      <c r="P252" s="71">
        <f t="shared" si="29"/>
        <v>1.0000000347891804</v>
      </c>
      <c r="Q252" s="29">
        <f t="shared" si="30"/>
        <v>2502.02</v>
      </c>
      <c r="R252" s="72">
        <f t="shared" si="31"/>
        <v>1.0000013046755254</v>
      </c>
    </row>
    <row r="253" spans="1:18" s="3" customFormat="1" ht="15.75" x14ac:dyDescent="0.25">
      <c r="A253" s="100" t="s">
        <v>1133</v>
      </c>
      <c r="B253" s="102" t="s">
        <v>1134</v>
      </c>
      <c r="C253" s="102"/>
      <c r="D253" s="16" t="s">
        <v>21</v>
      </c>
      <c r="E253" s="102"/>
      <c r="F253" s="30">
        <v>15303.80214568</v>
      </c>
      <c r="G253" s="29">
        <v>4700.5379199999988</v>
      </c>
      <c r="H253" s="29">
        <v>8101.2474899999997</v>
      </c>
      <c r="I253" s="31">
        <v>2502.0167356800007</v>
      </c>
      <c r="J253" s="70"/>
      <c r="K253" s="30">
        <f t="shared" si="24"/>
        <v>15303.810000000001</v>
      </c>
      <c r="L253" s="71">
        <f t="shared" si="25"/>
        <v>1.0000005132267085</v>
      </c>
      <c r="M253" s="29">
        <f t="shared" si="26"/>
        <v>4700.54</v>
      </c>
      <c r="N253" s="71">
        <f t="shared" si="27"/>
        <v>1.0000004425025468</v>
      </c>
      <c r="O253" s="29">
        <f t="shared" si="28"/>
        <v>8101.25</v>
      </c>
      <c r="P253" s="71">
        <f t="shared" si="29"/>
        <v>1.0000003098288262</v>
      </c>
      <c r="Q253" s="29">
        <f t="shared" si="30"/>
        <v>2502.02</v>
      </c>
      <c r="R253" s="72">
        <f t="shared" si="31"/>
        <v>1.0000013046755254</v>
      </c>
    </row>
    <row r="254" spans="1:18" s="3" customFormat="1" ht="15.75" x14ac:dyDescent="0.25">
      <c r="A254" s="100" t="s">
        <v>1135</v>
      </c>
      <c r="B254" s="102" t="s">
        <v>1136</v>
      </c>
      <c r="C254" s="102"/>
      <c r="D254" s="16" t="s">
        <v>21</v>
      </c>
      <c r="E254" s="129"/>
      <c r="F254" s="30">
        <v>28705.247805679999</v>
      </c>
      <c r="G254" s="29">
        <v>6162.539839999994</v>
      </c>
      <c r="H254" s="29">
        <v>20040.691230000004</v>
      </c>
      <c r="I254" s="31">
        <v>2502.0167356800007</v>
      </c>
      <c r="J254" s="70"/>
      <c r="K254" s="30">
        <f t="shared" si="24"/>
        <v>28705.25</v>
      </c>
      <c r="L254" s="71">
        <f t="shared" si="25"/>
        <v>1.0000000764431651</v>
      </c>
      <c r="M254" s="29">
        <f t="shared" si="26"/>
        <v>6162.54</v>
      </c>
      <c r="N254" s="71">
        <f t="shared" si="27"/>
        <v>1.0000000259633219</v>
      </c>
      <c r="O254" s="29">
        <f t="shared" si="28"/>
        <v>20040.689999999999</v>
      </c>
      <c r="P254" s="71">
        <f t="shared" si="29"/>
        <v>0.99999993862487124</v>
      </c>
      <c r="Q254" s="29">
        <f t="shared" si="30"/>
        <v>2502.02</v>
      </c>
      <c r="R254" s="72">
        <f t="shared" si="31"/>
        <v>1.0000013046755254</v>
      </c>
    </row>
    <row r="255" spans="1:18" s="3" customFormat="1" ht="15.75" x14ac:dyDescent="0.25">
      <c r="A255" s="100" t="s">
        <v>1137</v>
      </c>
      <c r="B255" s="102" t="s">
        <v>1138</v>
      </c>
      <c r="C255" s="102"/>
      <c r="D255" s="16" t="s">
        <v>21</v>
      </c>
      <c r="E255" s="129"/>
      <c r="F255" s="30">
        <v>34256.299965680002</v>
      </c>
      <c r="G255" s="29">
        <v>8032.0937599999997</v>
      </c>
      <c r="H255" s="29">
        <v>23722.189470000001</v>
      </c>
      <c r="I255" s="31">
        <v>2502.0167356800007</v>
      </c>
      <c r="J255" s="70"/>
      <c r="K255" s="30">
        <f t="shared" si="24"/>
        <v>34256.299999999996</v>
      </c>
      <c r="L255" s="71">
        <f t="shared" si="25"/>
        <v>1.0000000010018593</v>
      </c>
      <c r="M255" s="29">
        <f t="shared" si="26"/>
        <v>8032.09</v>
      </c>
      <c r="N255" s="71">
        <f t="shared" si="27"/>
        <v>0.99999953187797452</v>
      </c>
      <c r="O255" s="29">
        <f t="shared" si="28"/>
        <v>23722.19</v>
      </c>
      <c r="P255" s="71">
        <f t="shared" si="29"/>
        <v>1.0000000223419512</v>
      </c>
      <c r="Q255" s="29">
        <f t="shared" si="30"/>
        <v>2502.02</v>
      </c>
      <c r="R255" s="72">
        <f t="shared" si="31"/>
        <v>1.0000013046755254</v>
      </c>
    </row>
    <row r="256" spans="1:18" s="3" customFormat="1" ht="15.75" x14ac:dyDescent="0.25">
      <c r="A256" s="100" t="s">
        <v>1139</v>
      </c>
      <c r="B256" s="102" t="s">
        <v>1140</v>
      </c>
      <c r="C256" s="102"/>
      <c r="D256" s="16" t="s">
        <v>21</v>
      </c>
      <c r="E256" s="129"/>
      <c r="F256" s="30">
        <v>58733.758395680001</v>
      </c>
      <c r="G256" s="29">
        <v>12325.089919999997</v>
      </c>
      <c r="H256" s="29">
        <v>43906.651740000001</v>
      </c>
      <c r="I256" s="31">
        <v>2502.0167356800007</v>
      </c>
      <c r="J256" s="70"/>
      <c r="K256" s="30">
        <f t="shared" si="24"/>
        <v>58733.760000000002</v>
      </c>
      <c r="L256" s="71">
        <f t="shared" si="25"/>
        <v>1.0000000273151259</v>
      </c>
      <c r="M256" s="29">
        <f t="shared" si="26"/>
        <v>12325.09</v>
      </c>
      <c r="N256" s="71">
        <f t="shared" si="27"/>
        <v>1.0000000064908252</v>
      </c>
      <c r="O256" s="29">
        <f t="shared" si="28"/>
        <v>43906.65</v>
      </c>
      <c r="P256" s="71">
        <f t="shared" si="29"/>
        <v>0.99999996037046934</v>
      </c>
      <c r="Q256" s="29">
        <f t="shared" si="30"/>
        <v>2502.02</v>
      </c>
      <c r="R256" s="72">
        <f t="shared" si="31"/>
        <v>1.0000013046755254</v>
      </c>
    </row>
    <row r="257" spans="1:18" s="3" customFormat="1" ht="15.75" x14ac:dyDescent="0.25">
      <c r="A257" s="100" t="s">
        <v>1141</v>
      </c>
      <c r="B257" s="102" t="s">
        <v>1142</v>
      </c>
      <c r="C257" s="102"/>
      <c r="D257" s="16" t="s">
        <v>21</v>
      </c>
      <c r="E257" s="129"/>
      <c r="F257" s="30">
        <v>60459.547035679992</v>
      </c>
      <c r="G257" s="29">
        <v>14194.649599999992</v>
      </c>
      <c r="H257" s="29">
        <v>43762.880700000002</v>
      </c>
      <c r="I257" s="31">
        <v>2502.0167356800007</v>
      </c>
      <c r="J257" s="70"/>
      <c r="K257" s="30">
        <f t="shared" si="24"/>
        <v>60459.549999999996</v>
      </c>
      <c r="L257" s="71">
        <f t="shared" si="25"/>
        <v>1.0000000490298084</v>
      </c>
      <c r="M257" s="29">
        <f t="shared" si="26"/>
        <v>14194.65</v>
      </c>
      <c r="N257" s="71">
        <f t="shared" si="27"/>
        <v>1.0000000281796324</v>
      </c>
      <c r="O257" s="29">
        <f t="shared" si="28"/>
        <v>43762.879999999997</v>
      </c>
      <c r="P257" s="71">
        <f t="shared" si="29"/>
        <v>0.99999998400470913</v>
      </c>
      <c r="Q257" s="29">
        <f t="shared" si="30"/>
        <v>2502.02</v>
      </c>
      <c r="R257" s="72">
        <f t="shared" si="31"/>
        <v>1.0000013046755254</v>
      </c>
    </row>
    <row r="258" spans="1:18" s="3" customFormat="1" ht="15.75" x14ac:dyDescent="0.25">
      <c r="A258" s="100" t="s">
        <v>1143</v>
      </c>
      <c r="B258" s="102" t="s">
        <v>1144</v>
      </c>
      <c r="C258" s="102"/>
      <c r="D258" s="16" t="s">
        <v>21</v>
      </c>
      <c r="E258" s="129"/>
      <c r="F258" s="30">
        <v>81111.82111568001</v>
      </c>
      <c r="G258" s="29">
        <v>18487.698560000012</v>
      </c>
      <c r="H258" s="29">
        <v>60122.105819999997</v>
      </c>
      <c r="I258" s="31">
        <v>2502.0167356800007</v>
      </c>
      <c r="J258" s="70"/>
      <c r="K258" s="30">
        <f t="shared" si="24"/>
        <v>81111.83</v>
      </c>
      <c r="L258" s="71">
        <f t="shared" si="25"/>
        <v>1.0000001095317534</v>
      </c>
      <c r="M258" s="29">
        <f t="shared" si="26"/>
        <v>18487.7</v>
      </c>
      <c r="N258" s="71">
        <f t="shared" si="27"/>
        <v>1.0000000778896294</v>
      </c>
      <c r="O258" s="29">
        <f t="shared" si="28"/>
        <v>60122.11</v>
      </c>
      <c r="P258" s="71">
        <f t="shared" si="29"/>
        <v>1.0000000695251763</v>
      </c>
      <c r="Q258" s="29">
        <f t="shared" si="30"/>
        <v>2502.02</v>
      </c>
      <c r="R258" s="72">
        <f t="shared" si="31"/>
        <v>1.0000013046755254</v>
      </c>
    </row>
    <row r="259" spans="1:18" s="3" customFormat="1" ht="15.75" x14ac:dyDescent="0.25">
      <c r="A259" s="100" t="s">
        <v>1145</v>
      </c>
      <c r="B259" s="102" t="s">
        <v>1146</v>
      </c>
      <c r="C259" s="102"/>
      <c r="D259" s="16" t="s">
        <v>21</v>
      </c>
      <c r="E259" s="129"/>
      <c r="F259" s="30">
        <v>86662.873275679987</v>
      </c>
      <c r="G259" s="29">
        <v>20357.252479999988</v>
      </c>
      <c r="H259" s="29">
        <v>63803.604060000005</v>
      </c>
      <c r="I259" s="31">
        <v>2502.0167356800007</v>
      </c>
      <c r="J259" s="70"/>
      <c r="K259" s="30">
        <f t="shared" si="24"/>
        <v>86662.87000000001</v>
      </c>
      <c r="L259" s="71">
        <f t="shared" si="25"/>
        <v>0.99999996220203813</v>
      </c>
      <c r="M259" s="29">
        <f t="shared" si="26"/>
        <v>20357.25</v>
      </c>
      <c r="N259" s="71">
        <f t="shared" si="27"/>
        <v>0.99999987817609515</v>
      </c>
      <c r="O259" s="29">
        <f t="shared" si="28"/>
        <v>63803.6</v>
      </c>
      <c r="P259" s="71">
        <f t="shared" si="29"/>
        <v>0.99999993636723084</v>
      </c>
      <c r="Q259" s="29">
        <f t="shared" si="30"/>
        <v>2502.02</v>
      </c>
      <c r="R259" s="72">
        <f t="shared" si="31"/>
        <v>1.0000013046755254</v>
      </c>
    </row>
    <row r="260" spans="1:18" s="3" customFormat="1" ht="15.75" x14ac:dyDescent="0.25">
      <c r="A260" s="100" t="s">
        <v>1147</v>
      </c>
      <c r="B260" s="102" t="s">
        <v>1148</v>
      </c>
      <c r="C260" s="102"/>
      <c r="D260" s="16" t="s">
        <v>19</v>
      </c>
      <c r="E260" s="16" t="s">
        <v>1149</v>
      </c>
      <c r="F260" s="30">
        <v>28531.988269999998</v>
      </c>
      <c r="G260" s="29">
        <v>6162.539839999994</v>
      </c>
      <c r="H260" s="29">
        <v>20040.691230000004</v>
      </c>
      <c r="I260" s="31">
        <v>2328.7572000000005</v>
      </c>
      <c r="J260" s="70"/>
      <c r="K260" s="30">
        <f t="shared" ref="K260:K301" si="32">SUM(M260,O260,Q260)</f>
        <v>28531.989999999998</v>
      </c>
      <c r="L260" s="71">
        <f t="shared" ref="L260:L301" si="33">K260/F260</f>
        <v>1.0000000606336994</v>
      </c>
      <c r="M260" s="29">
        <f t="shared" ref="M260:M301" si="34">ROUND(G260-(G260*$M$6*$F$6),2)</f>
        <v>6162.54</v>
      </c>
      <c r="N260" s="71">
        <f t="shared" ref="N260:N301" si="35">M260/G260</f>
        <v>1.0000000259633219</v>
      </c>
      <c r="O260" s="29">
        <f t="shared" ref="O260:O301" si="36">ROUND(H260-(H260*$O$6*$F$6),2)</f>
        <v>20040.689999999999</v>
      </c>
      <c r="P260" s="71">
        <f t="shared" ref="P260:P301" si="37">O260/H260</f>
        <v>0.99999993862487124</v>
      </c>
      <c r="Q260" s="29">
        <f t="shared" ref="Q260:Q301" si="38">ROUND((I260-(I260*$Q$6*$F$6)),2)</f>
        <v>2328.7600000000002</v>
      </c>
      <c r="R260" s="72">
        <f t="shared" ref="R260:R301" si="39">Q260/I260</f>
        <v>1.0000012023580644</v>
      </c>
    </row>
    <row r="261" spans="1:18" s="3" customFormat="1" ht="15.75" x14ac:dyDescent="0.25">
      <c r="A261" s="100" t="s">
        <v>1150</v>
      </c>
      <c r="B261" s="102" t="s">
        <v>1151</v>
      </c>
      <c r="C261" s="102"/>
      <c r="D261" s="16" t="s">
        <v>19</v>
      </c>
      <c r="E261" s="16" t="s">
        <v>1149</v>
      </c>
      <c r="F261" s="30">
        <v>5679.5839919999989</v>
      </c>
      <c r="G261" s="29">
        <v>1869.5539199999998</v>
      </c>
      <c r="H261" s="29">
        <v>3681.4982399999999</v>
      </c>
      <c r="I261" s="31">
        <v>128.53183200000001</v>
      </c>
      <c r="J261" s="70"/>
      <c r="K261" s="30">
        <f t="shared" si="32"/>
        <v>5679.58</v>
      </c>
      <c r="L261" s="71">
        <f t="shared" si="33"/>
        <v>0.99999929713162006</v>
      </c>
      <c r="M261" s="29">
        <f t="shared" si="34"/>
        <v>1869.55</v>
      </c>
      <c r="N261" s="71">
        <f t="shared" si="35"/>
        <v>0.99999790324314375</v>
      </c>
      <c r="O261" s="29">
        <f t="shared" si="36"/>
        <v>3681.5</v>
      </c>
      <c r="P261" s="71">
        <f t="shared" si="37"/>
        <v>1.0000004780662344</v>
      </c>
      <c r="Q261" s="29">
        <f t="shared" si="38"/>
        <v>128.53</v>
      </c>
      <c r="R261" s="72">
        <f t="shared" si="39"/>
        <v>0.99998574672148133</v>
      </c>
    </row>
    <row r="262" spans="1:18" s="3" customFormat="1" ht="15.75" x14ac:dyDescent="0.25">
      <c r="A262" s="100" t="s">
        <v>1152</v>
      </c>
      <c r="B262" s="101" t="s">
        <v>1153</v>
      </c>
      <c r="C262" s="102"/>
      <c r="D262" s="16" t="s">
        <v>19</v>
      </c>
      <c r="E262" s="16"/>
      <c r="F262" s="30">
        <v>43278.979812925063</v>
      </c>
      <c r="G262" s="29">
        <v>8358.046547245056</v>
      </c>
      <c r="H262" s="29">
        <v>32418.916530000002</v>
      </c>
      <c r="I262" s="31">
        <v>2502.0167356800007</v>
      </c>
      <c r="J262" s="70"/>
      <c r="K262" s="30">
        <f t="shared" si="32"/>
        <v>43278.99</v>
      </c>
      <c r="L262" s="71">
        <f t="shared" si="33"/>
        <v>1.0000002353815867</v>
      </c>
      <c r="M262" s="29">
        <f t="shared" si="34"/>
        <v>8358.0499999999993</v>
      </c>
      <c r="N262" s="71">
        <f t="shared" si="35"/>
        <v>1.0000004131054934</v>
      </c>
      <c r="O262" s="29">
        <f t="shared" si="36"/>
        <v>32418.92</v>
      </c>
      <c r="P262" s="71">
        <f t="shared" si="37"/>
        <v>1.000000107036273</v>
      </c>
      <c r="Q262" s="29">
        <f t="shared" si="38"/>
        <v>2502.02</v>
      </c>
      <c r="R262" s="72">
        <f t="shared" si="39"/>
        <v>1.0000013046755254</v>
      </c>
    </row>
    <row r="263" spans="1:18" s="3" customFormat="1" ht="15.75" x14ac:dyDescent="0.25">
      <c r="A263" s="100" t="s">
        <v>1154</v>
      </c>
      <c r="B263" s="101" t="s">
        <v>1287</v>
      </c>
      <c r="C263" s="102"/>
      <c r="D263" s="16" t="s">
        <v>19</v>
      </c>
      <c r="E263" s="16"/>
      <c r="F263" s="30">
        <v>24722.812182925059</v>
      </c>
      <c r="G263" s="29">
        <v>8358.046547245056</v>
      </c>
      <c r="H263" s="29">
        <v>13862.748900000001</v>
      </c>
      <c r="I263" s="31">
        <v>2502.0167356800007</v>
      </c>
      <c r="J263" s="70"/>
      <c r="K263" s="30">
        <f t="shared" si="32"/>
        <v>24722.82</v>
      </c>
      <c r="L263" s="71">
        <f t="shared" si="33"/>
        <v>1.0000003161887443</v>
      </c>
      <c r="M263" s="29">
        <f t="shared" si="34"/>
        <v>8358.0499999999993</v>
      </c>
      <c r="N263" s="71">
        <f t="shared" si="35"/>
        <v>1.0000004131054934</v>
      </c>
      <c r="O263" s="29">
        <f t="shared" si="36"/>
        <v>13862.75</v>
      </c>
      <c r="P263" s="71">
        <f t="shared" si="37"/>
        <v>1.0000000793493418</v>
      </c>
      <c r="Q263" s="29">
        <f t="shared" si="38"/>
        <v>2502.02</v>
      </c>
      <c r="R263" s="72">
        <f t="shared" si="39"/>
        <v>1.0000013046755254</v>
      </c>
    </row>
    <row r="264" spans="1:18" s="3" customFormat="1" ht="15.75" x14ac:dyDescent="0.25">
      <c r="A264" s="100" t="s">
        <v>1155</v>
      </c>
      <c r="B264" s="102" t="s">
        <v>1156</v>
      </c>
      <c r="C264" s="102"/>
      <c r="D264" s="16" t="s">
        <v>19</v>
      </c>
      <c r="E264" s="16"/>
      <c r="F264" s="30">
        <v>50455.87714336819</v>
      </c>
      <c r="G264" s="29">
        <v>6662.610407688192</v>
      </c>
      <c r="H264" s="29">
        <v>41291.25</v>
      </c>
      <c r="I264" s="31">
        <v>2502.0167356800007</v>
      </c>
      <c r="J264" s="70"/>
      <c r="K264" s="30">
        <f t="shared" si="32"/>
        <v>50455.88</v>
      </c>
      <c r="L264" s="71">
        <f t="shared" si="33"/>
        <v>1.0000000566164333</v>
      </c>
      <c r="M264" s="29">
        <f t="shared" si="34"/>
        <v>6662.61</v>
      </c>
      <c r="N264" s="71">
        <f t="shared" si="35"/>
        <v>0.99999993880954052</v>
      </c>
      <c r="O264" s="29">
        <f t="shared" si="36"/>
        <v>41291.25</v>
      </c>
      <c r="P264" s="71">
        <f t="shared" si="37"/>
        <v>1</v>
      </c>
      <c r="Q264" s="29">
        <f t="shared" si="38"/>
        <v>2502.02</v>
      </c>
      <c r="R264" s="72">
        <f t="shared" si="39"/>
        <v>1.0000013046755254</v>
      </c>
    </row>
    <row r="265" spans="1:18" s="3" customFormat="1" ht="97.5" x14ac:dyDescent="0.25">
      <c r="A265" s="130" t="s">
        <v>312</v>
      </c>
      <c r="B265" s="131" t="s">
        <v>308</v>
      </c>
      <c r="C265" s="102" t="s">
        <v>938</v>
      </c>
      <c r="D265" s="16" t="s">
        <v>21</v>
      </c>
      <c r="E265" s="16"/>
      <c r="F265" s="30">
        <v>20287.527835150213</v>
      </c>
      <c r="G265" s="29">
        <v>2663.4138772480001</v>
      </c>
      <c r="H265" s="29">
        <v>15122.097222222212</v>
      </c>
      <c r="I265" s="31">
        <v>2502.0167356800007</v>
      </c>
      <c r="J265" s="70"/>
      <c r="K265" s="30">
        <f t="shared" si="32"/>
        <v>20287.530000000002</v>
      </c>
      <c r="L265" s="71">
        <f t="shared" si="33"/>
        <v>1.0000001067084077</v>
      </c>
      <c r="M265" s="29">
        <f t="shared" si="34"/>
        <v>2663.41</v>
      </c>
      <c r="N265" s="71">
        <f t="shared" si="35"/>
        <v>0.99999854425628953</v>
      </c>
      <c r="O265" s="29">
        <f t="shared" si="36"/>
        <v>15122.1</v>
      </c>
      <c r="P265" s="71">
        <f t="shared" si="37"/>
        <v>1.0000001836899834</v>
      </c>
      <c r="Q265" s="29">
        <f t="shared" si="38"/>
        <v>2502.02</v>
      </c>
      <c r="R265" s="72">
        <f t="shared" si="39"/>
        <v>1.0000013046755254</v>
      </c>
    </row>
    <row r="266" spans="1:18" s="3" customFormat="1" ht="31.5" x14ac:dyDescent="0.25">
      <c r="A266" s="130" t="s">
        <v>313</v>
      </c>
      <c r="B266" s="102" t="s">
        <v>1157</v>
      </c>
      <c r="C266" s="102" t="s">
        <v>1157</v>
      </c>
      <c r="D266" s="16" t="s">
        <v>256</v>
      </c>
      <c r="E266" s="74" t="s">
        <v>1158</v>
      </c>
      <c r="F266" s="30">
        <v>48887.331609600005</v>
      </c>
      <c r="G266" s="29">
        <v>0</v>
      </c>
      <c r="H266" s="29">
        <v>0</v>
      </c>
      <c r="I266" s="31">
        <v>48887.331609600005</v>
      </c>
      <c r="J266" s="70"/>
      <c r="K266" s="30">
        <f t="shared" si="32"/>
        <v>48887.33</v>
      </c>
      <c r="L266" s="71">
        <f t="shared" si="33"/>
        <v>0.9999999670753148</v>
      </c>
      <c r="M266" s="29">
        <f t="shared" si="34"/>
        <v>0</v>
      </c>
      <c r="N266" s="71" t="e">
        <f t="shared" si="35"/>
        <v>#DIV/0!</v>
      </c>
      <c r="O266" s="29">
        <f t="shared" si="36"/>
        <v>0</v>
      </c>
      <c r="P266" s="71" t="e">
        <f t="shared" si="37"/>
        <v>#DIV/0!</v>
      </c>
      <c r="Q266" s="29">
        <f t="shared" si="38"/>
        <v>48887.33</v>
      </c>
      <c r="R266" s="72">
        <f t="shared" si="39"/>
        <v>0.9999999670753148</v>
      </c>
    </row>
    <row r="267" spans="1:18" s="3" customFormat="1" ht="116.25" x14ac:dyDescent="0.25">
      <c r="A267" s="130" t="s">
        <v>315</v>
      </c>
      <c r="B267" s="102" t="s">
        <v>939</v>
      </c>
      <c r="C267" s="102" t="s">
        <v>940</v>
      </c>
      <c r="D267" s="16" t="s">
        <v>311</v>
      </c>
      <c r="E267" s="74" t="s">
        <v>1159</v>
      </c>
      <c r="F267" s="30">
        <v>1354.5897718087792</v>
      </c>
      <c r="G267" s="29">
        <v>362.71635952605919</v>
      </c>
      <c r="H267" s="29">
        <v>881.85834</v>
      </c>
      <c r="I267" s="31">
        <v>110.01507228272001</v>
      </c>
      <c r="J267" s="70"/>
      <c r="K267" s="30">
        <f t="shared" si="32"/>
        <v>1354.6</v>
      </c>
      <c r="L267" s="71">
        <f t="shared" si="33"/>
        <v>1.0000075507666111</v>
      </c>
      <c r="M267" s="29">
        <f t="shared" si="34"/>
        <v>362.72</v>
      </c>
      <c r="N267" s="71">
        <f t="shared" si="35"/>
        <v>1.0000100366962923</v>
      </c>
      <c r="O267" s="29">
        <f t="shared" si="36"/>
        <v>881.86</v>
      </c>
      <c r="P267" s="71">
        <f t="shared" si="37"/>
        <v>1.0000018823885024</v>
      </c>
      <c r="Q267" s="29">
        <f t="shared" si="38"/>
        <v>110.02</v>
      </c>
      <c r="R267" s="72">
        <f t="shared" si="39"/>
        <v>1.0000447912924815</v>
      </c>
    </row>
    <row r="268" spans="1:18" s="3" customFormat="1" ht="94.5" x14ac:dyDescent="0.25">
      <c r="A268" s="130" t="s">
        <v>317</v>
      </c>
      <c r="B268" s="102" t="s">
        <v>822</v>
      </c>
      <c r="C268" s="102" t="s">
        <v>1288</v>
      </c>
      <c r="D268" s="16" t="s">
        <v>311</v>
      </c>
      <c r="E268" s="74" t="s">
        <v>1160</v>
      </c>
      <c r="F268" s="30">
        <v>1020.2297938802566</v>
      </c>
      <c r="G268" s="29">
        <v>282.9637637331632</v>
      </c>
      <c r="H268" s="29">
        <v>687.95892000000003</v>
      </c>
      <c r="I268" s="31">
        <v>49.307110147093383</v>
      </c>
      <c r="J268" s="70"/>
      <c r="K268" s="30">
        <f t="shared" si="32"/>
        <v>1020.23</v>
      </c>
      <c r="L268" s="71">
        <f t="shared" si="33"/>
        <v>1.0000002020326644</v>
      </c>
      <c r="M268" s="29">
        <f t="shared" si="34"/>
        <v>282.95999999999998</v>
      </c>
      <c r="N268" s="71">
        <f t="shared" si="35"/>
        <v>0.99998669888641012</v>
      </c>
      <c r="O268" s="29">
        <f t="shared" si="36"/>
        <v>687.96</v>
      </c>
      <c r="P268" s="71">
        <f t="shared" si="37"/>
        <v>1.0000015698611773</v>
      </c>
      <c r="Q268" s="29">
        <f t="shared" si="38"/>
        <v>49.31</v>
      </c>
      <c r="R268" s="72">
        <f t="shared" si="39"/>
        <v>1.0000586092532699</v>
      </c>
    </row>
    <row r="269" spans="1:18" s="3" customFormat="1" ht="47.25" x14ac:dyDescent="0.25">
      <c r="A269" s="130" t="s">
        <v>322</v>
      </c>
      <c r="B269" s="102" t="s">
        <v>314</v>
      </c>
      <c r="C269" s="102" t="s">
        <v>941</v>
      </c>
      <c r="D269" s="16" t="s">
        <v>19</v>
      </c>
      <c r="E269" s="74" t="s">
        <v>787</v>
      </c>
      <c r="F269" s="30">
        <v>5309.2061366662047</v>
      </c>
      <c r="G269" s="29">
        <v>2919.2225202795416</v>
      </c>
      <c r="H269" s="29">
        <v>1974.261941666663</v>
      </c>
      <c r="I269" s="31">
        <v>415.72167472000001</v>
      </c>
      <c r="J269" s="70"/>
      <c r="K269" s="30">
        <f t="shared" si="32"/>
        <v>5309.2</v>
      </c>
      <c r="L269" s="71">
        <f t="shared" si="33"/>
        <v>0.99999884414617801</v>
      </c>
      <c r="M269" s="29">
        <f t="shared" si="34"/>
        <v>2919.22</v>
      </c>
      <c r="N269" s="71">
        <f t="shared" si="35"/>
        <v>0.99999913666069495</v>
      </c>
      <c r="O269" s="29">
        <f t="shared" si="36"/>
        <v>1974.26</v>
      </c>
      <c r="P269" s="71">
        <f t="shared" si="37"/>
        <v>0.99999901651010836</v>
      </c>
      <c r="Q269" s="29">
        <f t="shared" si="38"/>
        <v>415.72</v>
      </c>
      <c r="R269" s="72">
        <f t="shared" si="39"/>
        <v>0.99999597153552044</v>
      </c>
    </row>
    <row r="270" spans="1:18" s="3" customFormat="1" ht="78.75" x14ac:dyDescent="0.25">
      <c r="A270" s="130" t="s">
        <v>325</v>
      </c>
      <c r="B270" s="102" t="s">
        <v>316</v>
      </c>
      <c r="C270" s="102" t="s">
        <v>1289</v>
      </c>
      <c r="D270" s="16" t="s">
        <v>19</v>
      </c>
      <c r="E270" s="16"/>
      <c r="F270" s="30">
        <v>8310.8625799554884</v>
      </c>
      <c r="G270" s="29">
        <v>5095.9198525455358</v>
      </c>
      <c r="H270" s="29">
        <v>2550.625</v>
      </c>
      <c r="I270" s="31">
        <v>664.317727409952</v>
      </c>
      <c r="J270" s="70"/>
      <c r="K270" s="30">
        <f t="shared" si="32"/>
        <v>8310.8700000000008</v>
      </c>
      <c r="L270" s="71">
        <f t="shared" si="33"/>
        <v>1.0000008928128026</v>
      </c>
      <c r="M270" s="29">
        <f t="shared" si="34"/>
        <v>5095.92</v>
      </c>
      <c r="N270" s="71">
        <f t="shared" si="35"/>
        <v>1.0000000289357895</v>
      </c>
      <c r="O270" s="29">
        <f t="shared" si="36"/>
        <v>2550.63</v>
      </c>
      <c r="P270" s="71">
        <f t="shared" si="37"/>
        <v>1.0000019603038472</v>
      </c>
      <c r="Q270" s="29">
        <f t="shared" si="38"/>
        <v>664.32</v>
      </c>
      <c r="R270" s="72">
        <f t="shared" si="39"/>
        <v>1.000003420938437</v>
      </c>
    </row>
    <row r="271" spans="1:18" s="3" customFormat="1" ht="31.5" x14ac:dyDescent="0.25">
      <c r="A271" s="130" t="s">
        <v>327</v>
      </c>
      <c r="B271" s="102" t="s">
        <v>318</v>
      </c>
      <c r="C271" s="102" t="s">
        <v>942</v>
      </c>
      <c r="D271" s="16"/>
      <c r="E271" s="74"/>
      <c r="F271" s="30"/>
      <c r="G271" s="29"/>
      <c r="H271" s="29"/>
      <c r="I271" s="31"/>
      <c r="J271" s="70"/>
      <c r="K271" s="30"/>
      <c r="L271" s="71"/>
      <c r="M271" s="29"/>
      <c r="N271" s="71"/>
      <c r="O271" s="29"/>
      <c r="P271" s="71"/>
      <c r="Q271" s="29"/>
      <c r="R271" s="72"/>
    </row>
    <row r="272" spans="1:18" s="3" customFormat="1" ht="15.75" x14ac:dyDescent="0.25">
      <c r="A272" s="130" t="s">
        <v>1161</v>
      </c>
      <c r="B272" s="102" t="s">
        <v>319</v>
      </c>
      <c r="C272" s="102"/>
      <c r="D272" s="16" t="s">
        <v>320</v>
      </c>
      <c r="E272" s="16" t="s">
        <v>1162</v>
      </c>
      <c r="F272" s="30">
        <v>5253.4672445311999</v>
      </c>
      <c r="G272" s="29">
        <v>4241.0910269311998</v>
      </c>
      <c r="H272" s="29">
        <v>0</v>
      </c>
      <c r="I272" s="31">
        <v>1012.3762176000001</v>
      </c>
      <c r="J272" s="70"/>
      <c r="K272" s="30">
        <f t="shared" si="32"/>
        <v>5253.47</v>
      </c>
      <c r="L272" s="71">
        <f t="shared" si="33"/>
        <v>1.0000005245048027</v>
      </c>
      <c r="M272" s="29">
        <f t="shared" si="34"/>
        <v>4241.09</v>
      </c>
      <c r="N272" s="71">
        <f t="shared" si="35"/>
        <v>0.99999975786155182</v>
      </c>
      <c r="O272" s="29">
        <f t="shared" si="36"/>
        <v>0</v>
      </c>
      <c r="P272" s="71" t="e">
        <f t="shared" si="37"/>
        <v>#DIV/0!</v>
      </c>
      <c r="Q272" s="29">
        <f t="shared" si="38"/>
        <v>1012.38</v>
      </c>
      <c r="R272" s="72">
        <f t="shared" si="39"/>
        <v>1.000003736160465</v>
      </c>
    </row>
    <row r="273" spans="1:18" s="3" customFormat="1" ht="15.75" x14ac:dyDescent="0.25">
      <c r="A273" s="130" t="s">
        <v>1163</v>
      </c>
      <c r="B273" s="102" t="s">
        <v>321</v>
      </c>
      <c r="C273" s="102"/>
      <c r="D273" s="16" t="s">
        <v>320</v>
      </c>
      <c r="E273" s="16" t="s">
        <v>1162</v>
      </c>
      <c r="F273" s="30">
        <v>8171.2591068266602</v>
      </c>
      <c r="G273" s="29">
        <v>7158.8828892266602</v>
      </c>
      <c r="H273" s="29">
        <v>0</v>
      </c>
      <c r="I273" s="31">
        <v>1012.3762176000001</v>
      </c>
      <c r="J273" s="70"/>
      <c r="K273" s="30">
        <f t="shared" si="32"/>
        <v>8171.26</v>
      </c>
      <c r="L273" s="71">
        <f t="shared" si="33"/>
        <v>1.0000001093066966</v>
      </c>
      <c r="M273" s="29">
        <f t="shared" si="34"/>
        <v>7158.88</v>
      </c>
      <c r="N273" s="71">
        <f t="shared" si="35"/>
        <v>0.99999959641375546</v>
      </c>
      <c r="O273" s="29">
        <f t="shared" si="36"/>
        <v>0</v>
      </c>
      <c r="P273" s="71" t="e">
        <f t="shared" si="37"/>
        <v>#DIV/0!</v>
      </c>
      <c r="Q273" s="29">
        <f t="shared" si="38"/>
        <v>1012.38</v>
      </c>
      <c r="R273" s="72">
        <f t="shared" si="39"/>
        <v>1.000003736160465</v>
      </c>
    </row>
    <row r="274" spans="1:18" s="3" customFormat="1" ht="132" x14ac:dyDescent="0.25">
      <c r="A274" s="130" t="s">
        <v>329</v>
      </c>
      <c r="B274" s="108" t="s">
        <v>323</v>
      </c>
      <c r="C274" s="108" t="s">
        <v>943</v>
      </c>
      <c r="D274" s="17" t="s">
        <v>324</v>
      </c>
      <c r="E274" s="16"/>
      <c r="F274" s="30">
        <v>37108.617114078981</v>
      </c>
      <c r="G274" s="29">
        <v>16648.797249188272</v>
      </c>
      <c r="H274" s="29">
        <v>17445.48541666671</v>
      </c>
      <c r="I274" s="31">
        <v>3014.334448224</v>
      </c>
      <c r="J274" s="70"/>
      <c r="K274" s="30">
        <f t="shared" si="32"/>
        <v>37108.620000000003</v>
      </c>
      <c r="L274" s="71">
        <f t="shared" si="33"/>
        <v>1.0000000777695652</v>
      </c>
      <c r="M274" s="29">
        <f t="shared" si="34"/>
        <v>16648.8</v>
      </c>
      <c r="N274" s="71">
        <f t="shared" si="35"/>
        <v>1.000000165225853</v>
      </c>
      <c r="O274" s="29">
        <f t="shared" si="36"/>
        <v>17445.490000000002</v>
      </c>
      <c r="P274" s="71">
        <f t="shared" si="37"/>
        <v>1.0000002627231734</v>
      </c>
      <c r="Q274" s="29">
        <f t="shared" si="38"/>
        <v>3014.33</v>
      </c>
      <c r="R274" s="72">
        <f t="shared" si="39"/>
        <v>0.99999852430973524</v>
      </c>
    </row>
    <row r="275" spans="1:18" s="3" customFormat="1" ht="132" x14ac:dyDescent="0.25">
      <c r="A275" s="130" t="s">
        <v>331</v>
      </c>
      <c r="B275" s="132" t="s">
        <v>326</v>
      </c>
      <c r="C275" s="102" t="s">
        <v>944</v>
      </c>
      <c r="D275" s="17" t="s">
        <v>324</v>
      </c>
      <c r="E275" s="74"/>
      <c r="F275" s="30">
        <v>297479.25648022245</v>
      </c>
      <c r="G275" s="29">
        <v>180810.92117111784</v>
      </c>
      <c r="H275" s="29">
        <v>81747.234983333372</v>
      </c>
      <c r="I275" s="31">
        <v>34921.100325771265</v>
      </c>
      <c r="J275" s="70"/>
      <c r="K275" s="30">
        <f t="shared" si="32"/>
        <v>297479.25</v>
      </c>
      <c r="L275" s="71">
        <f t="shared" si="33"/>
        <v>0.99999997821622078</v>
      </c>
      <c r="M275" s="29">
        <f t="shared" si="34"/>
        <v>180810.92</v>
      </c>
      <c r="N275" s="71">
        <f t="shared" si="35"/>
        <v>0.99999999352296964</v>
      </c>
      <c r="O275" s="29">
        <f t="shared" si="36"/>
        <v>81747.23</v>
      </c>
      <c r="P275" s="71">
        <f t="shared" si="37"/>
        <v>0.99999993903973172</v>
      </c>
      <c r="Q275" s="29">
        <f t="shared" si="38"/>
        <v>34921.1</v>
      </c>
      <c r="R275" s="72">
        <f t="shared" si="39"/>
        <v>0.99999999067121992</v>
      </c>
    </row>
    <row r="276" spans="1:18" s="3" customFormat="1" ht="132" x14ac:dyDescent="0.25">
      <c r="A276" s="130" t="s">
        <v>332</v>
      </c>
      <c r="B276" s="132" t="s">
        <v>328</v>
      </c>
      <c r="C276" s="102" t="s">
        <v>945</v>
      </c>
      <c r="D276" s="17" t="s">
        <v>324</v>
      </c>
      <c r="E276" s="74"/>
      <c r="F276" s="30">
        <v>282591.2652205</v>
      </c>
      <c r="G276" s="29">
        <v>171477.46344768393</v>
      </c>
      <c r="H276" s="29">
        <v>77938.756463333382</v>
      </c>
      <c r="I276" s="31">
        <v>33175.04530948271</v>
      </c>
      <c r="J276" s="70"/>
      <c r="K276" s="30">
        <f t="shared" si="32"/>
        <v>282591.26999999996</v>
      </c>
      <c r="L276" s="71">
        <f t="shared" si="33"/>
        <v>1.00000001691312</v>
      </c>
      <c r="M276" s="29">
        <f t="shared" si="34"/>
        <v>171477.46</v>
      </c>
      <c r="N276" s="71">
        <f t="shared" si="35"/>
        <v>0.99999997989424461</v>
      </c>
      <c r="O276" s="29">
        <f t="shared" si="36"/>
        <v>77938.759999999995</v>
      </c>
      <c r="P276" s="71">
        <f t="shared" si="37"/>
        <v>1.0000000453775089</v>
      </c>
      <c r="Q276" s="29">
        <f t="shared" si="38"/>
        <v>33175.050000000003</v>
      </c>
      <c r="R276" s="72">
        <f t="shared" si="39"/>
        <v>1.0000001413869144</v>
      </c>
    </row>
    <row r="277" spans="1:18" s="3" customFormat="1" ht="63" x14ac:dyDescent="0.25">
      <c r="A277" s="130" t="s">
        <v>1164</v>
      </c>
      <c r="B277" s="132" t="s">
        <v>330</v>
      </c>
      <c r="C277" s="102" t="s">
        <v>946</v>
      </c>
      <c r="D277" s="17" t="s">
        <v>324</v>
      </c>
      <c r="E277" s="16"/>
      <c r="F277" s="30">
        <v>33328.487215799134</v>
      </c>
      <c r="G277" s="29">
        <v>19951.04053228976</v>
      </c>
      <c r="H277" s="29">
        <v>11328.175833333371</v>
      </c>
      <c r="I277" s="31">
        <v>2049.2708501760003</v>
      </c>
      <c r="J277" s="70"/>
      <c r="K277" s="30">
        <f t="shared" si="32"/>
        <v>33328.49</v>
      </c>
      <c r="L277" s="71">
        <f t="shared" si="33"/>
        <v>1.000000083538171</v>
      </c>
      <c r="M277" s="29">
        <f t="shared" si="34"/>
        <v>19951.04</v>
      </c>
      <c r="N277" s="71">
        <f t="shared" si="35"/>
        <v>0.99999997332020063</v>
      </c>
      <c r="O277" s="29">
        <f t="shared" si="36"/>
        <v>11328.18</v>
      </c>
      <c r="P277" s="71">
        <f t="shared" si="37"/>
        <v>1.0000003678144382</v>
      </c>
      <c r="Q277" s="29">
        <f t="shared" si="38"/>
        <v>2049.27</v>
      </c>
      <c r="R277" s="72">
        <f t="shared" si="39"/>
        <v>0.99999958513243858</v>
      </c>
    </row>
    <row r="278" spans="1:18" s="3" customFormat="1" ht="147.75" x14ac:dyDescent="0.25">
      <c r="A278" s="130" t="s">
        <v>1165</v>
      </c>
      <c r="B278" s="102" t="s">
        <v>947</v>
      </c>
      <c r="C278" s="102" t="s">
        <v>948</v>
      </c>
      <c r="D278" s="16" t="s">
        <v>1166</v>
      </c>
      <c r="E278" s="16"/>
      <c r="F278" s="30">
        <v>403494.37541058304</v>
      </c>
      <c r="G278" s="29">
        <v>242827.06649124966</v>
      </c>
      <c r="H278" s="29">
        <v>107052.66458333338</v>
      </c>
      <c r="I278" s="31">
        <v>53614.644336000005</v>
      </c>
      <c r="J278" s="70"/>
      <c r="K278" s="30">
        <f t="shared" si="32"/>
        <v>403494.37</v>
      </c>
      <c r="L278" s="71">
        <f t="shared" si="33"/>
        <v>0.99999998659068534</v>
      </c>
      <c r="M278" s="29">
        <f t="shared" si="34"/>
        <v>242827.07</v>
      </c>
      <c r="N278" s="71">
        <f t="shared" si="35"/>
        <v>1.0000000144495851</v>
      </c>
      <c r="O278" s="29">
        <f t="shared" si="36"/>
        <v>107052.66</v>
      </c>
      <c r="P278" s="71">
        <f t="shared" si="37"/>
        <v>0.99999995718618129</v>
      </c>
      <c r="Q278" s="29">
        <f t="shared" si="38"/>
        <v>53614.64</v>
      </c>
      <c r="R278" s="72">
        <f t="shared" si="39"/>
        <v>0.99999991912657338</v>
      </c>
    </row>
    <row r="279" spans="1:18" s="3" customFormat="1" ht="147.75" x14ac:dyDescent="0.25">
      <c r="A279" s="130" t="s">
        <v>1167</v>
      </c>
      <c r="B279" s="101" t="s">
        <v>867</v>
      </c>
      <c r="C279" s="102" t="s">
        <v>949</v>
      </c>
      <c r="D279" s="16" t="s">
        <v>1166</v>
      </c>
      <c r="E279" s="16"/>
      <c r="F279" s="30">
        <v>650647.11009623215</v>
      </c>
      <c r="G279" s="29">
        <v>301540.04128947202</v>
      </c>
      <c r="H279" s="29">
        <v>289121.92100000003</v>
      </c>
      <c r="I279" s="31">
        <v>59985.147806760004</v>
      </c>
      <c r="J279" s="70"/>
      <c r="K279" s="30">
        <f t="shared" si="32"/>
        <v>650647.11</v>
      </c>
      <c r="L279" s="71">
        <f t="shared" si="33"/>
        <v>0.99999999985209775</v>
      </c>
      <c r="M279" s="29">
        <f t="shared" si="34"/>
        <v>301540.03999999998</v>
      </c>
      <c r="N279" s="71">
        <f t="shared" si="35"/>
        <v>0.99999999572371201</v>
      </c>
      <c r="O279" s="29">
        <f t="shared" si="36"/>
        <v>289121.91999999998</v>
      </c>
      <c r="P279" s="71">
        <f t="shared" si="37"/>
        <v>0.99999999654125138</v>
      </c>
      <c r="Q279" s="29">
        <f t="shared" si="38"/>
        <v>59985.15</v>
      </c>
      <c r="R279" s="72">
        <f t="shared" si="39"/>
        <v>1.0000000365630506</v>
      </c>
    </row>
    <row r="280" spans="1:18" s="3" customFormat="1" ht="47.25" x14ac:dyDescent="0.25">
      <c r="A280" s="130" t="s">
        <v>1168</v>
      </c>
      <c r="B280" s="102" t="s">
        <v>333</v>
      </c>
      <c r="C280" s="102" t="s">
        <v>1290</v>
      </c>
      <c r="D280" s="16" t="s">
        <v>823</v>
      </c>
      <c r="E280" s="16"/>
      <c r="F280" s="30">
        <v>3016.2464774757509</v>
      </c>
      <c r="G280" s="29">
        <v>1191.4908414229503</v>
      </c>
      <c r="H280" s="29">
        <v>1582.2983000000002</v>
      </c>
      <c r="I280" s="31">
        <v>242.45733605280003</v>
      </c>
      <c r="J280" s="70"/>
      <c r="K280" s="30">
        <f t="shared" si="32"/>
        <v>3016.25</v>
      </c>
      <c r="L280" s="71">
        <f t="shared" si="33"/>
        <v>1.0000011678502654</v>
      </c>
      <c r="M280" s="29">
        <f t="shared" si="34"/>
        <v>1191.49</v>
      </c>
      <c r="N280" s="71">
        <f t="shared" si="35"/>
        <v>0.99999929380661512</v>
      </c>
      <c r="O280" s="29">
        <f t="shared" si="36"/>
        <v>1582.3</v>
      </c>
      <c r="P280" s="71">
        <f t="shared" si="37"/>
        <v>1.0000010743865426</v>
      </c>
      <c r="Q280" s="29">
        <f t="shared" si="38"/>
        <v>242.46</v>
      </c>
      <c r="R280" s="72">
        <f t="shared" si="39"/>
        <v>1.0000109872823126</v>
      </c>
    </row>
    <row r="281" spans="1:18" s="3" customFormat="1" ht="262.5" x14ac:dyDescent="0.25">
      <c r="A281" s="99"/>
      <c r="B281" s="133" t="s">
        <v>950</v>
      </c>
      <c r="C281" s="134"/>
      <c r="D281" s="135"/>
      <c r="E281" s="73"/>
      <c r="F281" s="30"/>
      <c r="G281" s="29"/>
      <c r="H281" s="29"/>
      <c r="I281" s="31"/>
      <c r="J281" s="70"/>
      <c r="K281" s="30"/>
      <c r="L281" s="71"/>
      <c r="M281" s="29"/>
      <c r="N281" s="71"/>
      <c r="O281" s="29"/>
      <c r="P281" s="71"/>
      <c r="Q281" s="29"/>
      <c r="R281" s="72"/>
    </row>
    <row r="282" spans="1:18" s="3" customFormat="1" ht="18.75" x14ac:dyDescent="0.25">
      <c r="A282" s="136" t="s">
        <v>1169</v>
      </c>
      <c r="B282" s="137"/>
      <c r="C282" s="137"/>
      <c r="D282" s="18"/>
      <c r="E282" s="137"/>
      <c r="F282" s="30"/>
      <c r="G282" s="29"/>
      <c r="H282" s="29"/>
      <c r="I282" s="31"/>
      <c r="J282" s="70"/>
      <c r="K282" s="30"/>
      <c r="L282" s="71"/>
      <c r="M282" s="29"/>
      <c r="N282" s="71"/>
      <c r="O282" s="29"/>
      <c r="P282" s="71"/>
      <c r="Q282" s="29"/>
      <c r="R282" s="72"/>
    </row>
    <row r="283" spans="1:18" s="3" customFormat="1" ht="18.75" x14ac:dyDescent="0.25">
      <c r="A283" s="138" t="s">
        <v>334</v>
      </c>
      <c r="B283" s="139"/>
      <c r="C283" s="139"/>
      <c r="D283" s="18"/>
      <c r="E283" s="77"/>
      <c r="F283" s="30"/>
      <c r="G283" s="29"/>
      <c r="H283" s="29"/>
      <c r="I283" s="31"/>
      <c r="J283" s="70"/>
      <c r="K283" s="30"/>
      <c r="L283" s="71"/>
      <c r="M283" s="29"/>
      <c r="N283" s="71"/>
      <c r="O283" s="29"/>
      <c r="P283" s="71"/>
      <c r="Q283" s="29"/>
      <c r="R283" s="72"/>
    </row>
    <row r="284" spans="1:18" s="3" customFormat="1" ht="63" x14ac:dyDescent="0.25">
      <c r="A284" s="100" t="s">
        <v>335</v>
      </c>
      <c r="B284" s="140" t="s">
        <v>336</v>
      </c>
      <c r="C284" s="132" t="s">
        <v>1291</v>
      </c>
      <c r="D284" s="13" t="s">
        <v>311</v>
      </c>
      <c r="E284" s="74" t="s">
        <v>788</v>
      </c>
      <c r="F284" s="30">
        <v>255.20332480740493</v>
      </c>
      <c r="G284" s="29">
        <v>154.04823613390846</v>
      </c>
      <c r="H284" s="29">
        <v>84.113149354886531</v>
      </c>
      <c r="I284" s="31">
        <v>17.041939318609924</v>
      </c>
      <c r="J284" s="70"/>
      <c r="K284" s="30">
        <f t="shared" si="32"/>
        <v>255.20000000000002</v>
      </c>
      <c r="L284" s="71">
        <f t="shared" si="33"/>
        <v>0.99998697192755059</v>
      </c>
      <c r="M284" s="29">
        <f t="shared" si="34"/>
        <v>154.05000000000001</v>
      </c>
      <c r="N284" s="71">
        <f t="shared" si="35"/>
        <v>1.0000114500895032</v>
      </c>
      <c r="O284" s="29">
        <f t="shared" si="36"/>
        <v>84.11</v>
      </c>
      <c r="P284" s="71">
        <f t="shared" si="37"/>
        <v>0.99996255811474566</v>
      </c>
      <c r="Q284" s="29">
        <f t="shared" si="38"/>
        <v>17.04</v>
      </c>
      <c r="R284" s="72">
        <f t="shared" si="39"/>
        <v>0.99988620317361376</v>
      </c>
    </row>
    <row r="285" spans="1:18" s="3" customFormat="1" ht="63" x14ac:dyDescent="0.25">
      <c r="A285" s="100" t="s">
        <v>337</v>
      </c>
      <c r="B285" s="140" t="s">
        <v>338</v>
      </c>
      <c r="C285" s="132" t="s">
        <v>951</v>
      </c>
      <c r="D285" s="13" t="s">
        <v>311</v>
      </c>
      <c r="E285" s="74" t="s">
        <v>788</v>
      </c>
      <c r="F285" s="30">
        <v>415.58981476236426</v>
      </c>
      <c r="G285" s="29">
        <v>171.68537661849598</v>
      </c>
      <c r="H285" s="29">
        <v>220.92124293746826</v>
      </c>
      <c r="I285" s="31">
        <v>22.983195206400005</v>
      </c>
      <c r="J285" s="70"/>
      <c r="K285" s="30">
        <f t="shared" si="32"/>
        <v>415.59000000000003</v>
      </c>
      <c r="L285" s="71">
        <f t="shared" si="33"/>
        <v>1.0000004457222704</v>
      </c>
      <c r="M285" s="29">
        <f t="shared" si="34"/>
        <v>171.69</v>
      </c>
      <c r="N285" s="71">
        <f t="shared" si="35"/>
        <v>1.0000269293844071</v>
      </c>
      <c r="O285" s="29">
        <f t="shared" si="36"/>
        <v>220.92</v>
      </c>
      <c r="P285" s="71">
        <f t="shared" si="37"/>
        <v>0.99999437384358447</v>
      </c>
      <c r="Q285" s="29">
        <f t="shared" si="38"/>
        <v>22.98</v>
      </c>
      <c r="R285" s="72">
        <f t="shared" si="39"/>
        <v>0.99986097640596483</v>
      </c>
    </row>
    <row r="286" spans="1:18" s="3" customFormat="1" ht="63" x14ac:dyDescent="0.25">
      <c r="A286" s="100" t="s">
        <v>339</v>
      </c>
      <c r="B286" s="102" t="s">
        <v>340</v>
      </c>
      <c r="C286" s="132" t="s">
        <v>952</v>
      </c>
      <c r="D286" s="16" t="s">
        <v>311</v>
      </c>
      <c r="E286" s="74" t="s">
        <v>789</v>
      </c>
      <c r="F286" s="30">
        <v>596.30042496912711</v>
      </c>
      <c r="G286" s="29">
        <v>172.65775654533121</v>
      </c>
      <c r="H286" s="29">
        <v>378.8953866262919</v>
      </c>
      <c r="I286" s="31">
        <v>44.747281797504009</v>
      </c>
      <c r="J286" s="70"/>
      <c r="K286" s="30">
        <f t="shared" si="32"/>
        <v>596.30999999999995</v>
      </c>
      <c r="L286" s="71">
        <f t="shared" si="33"/>
        <v>1.0000160573940113</v>
      </c>
      <c r="M286" s="29">
        <f t="shared" si="34"/>
        <v>172.66</v>
      </c>
      <c r="N286" s="71">
        <f t="shared" si="35"/>
        <v>1.000012993651219</v>
      </c>
      <c r="O286" s="29">
        <f t="shared" si="36"/>
        <v>378.9</v>
      </c>
      <c r="P286" s="71">
        <f t="shared" si="37"/>
        <v>1.0000121758508309</v>
      </c>
      <c r="Q286" s="29">
        <f t="shared" si="38"/>
        <v>44.75</v>
      </c>
      <c r="R286" s="72">
        <f t="shared" si="39"/>
        <v>1.000060745645027</v>
      </c>
    </row>
    <row r="287" spans="1:18" s="3" customFormat="1" ht="47.25" x14ac:dyDescent="0.25">
      <c r="A287" s="100" t="s">
        <v>341</v>
      </c>
      <c r="B287" s="140" t="s">
        <v>342</v>
      </c>
      <c r="C287" s="102" t="s">
        <v>953</v>
      </c>
      <c r="D287" s="13" t="s">
        <v>311</v>
      </c>
      <c r="E287" s="14" t="s">
        <v>790</v>
      </c>
      <c r="F287" s="30">
        <v>353.08223530529273</v>
      </c>
      <c r="G287" s="29">
        <v>132.25073869622608</v>
      </c>
      <c r="H287" s="29">
        <v>189.07266666666666</v>
      </c>
      <c r="I287" s="31">
        <v>31.758829942400002</v>
      </c>
      <c r="J287" s="70"/>
      <c r="K287" s="30">
        <f t="shared" si="32"/>
        <v>353.08</v>
      </c>
      <c r="L287" s="71">
        <f t="shared" si="33"/>
        <v>0.99999366916522769</v>
      </c>
      <c r="M287" s="29">
        <f t="shared" si="34"/>
        <v>132.25</v>
      </c>
      <c r="N287" s="71">
        <f t="shared" si="35"/>
        <v>0.99999441442646475</v>
      </c>
      <c r="O287" s="29">
        <f t="shared" si="36"/>
        <v>189.07</v>
      </c>
      <c r="P287" s="71">
        <f t="shared" si="37"/>
        <v>0.99998589607523036</v>
      </c>
      <c r="Q287" s="29">
        <f t="shared" si="38"/>
        <v>31.76</v>
      </c>
      <c r="R287" s="72">
        <f t="shared" si="39"/>
        <v>1.0000368419618142</v>
      </c>
    </row>
    <row r="288" spans="1:18" s="3" customFormat="1" ht="47.25" x14ac:dyDescent="0.25">
      <c r="A288" s="100" t="s">
        <v>343</v>
      </c>
      <c r="B288" s="102" t="s">
        <v>344</v>
      </c>
      <c r="C288" s="141" t="s">
        <v>954</v>
      </c>
      <c r="D288" s="13" t="s">
        <v>311</v>
      </c>
      <c r="E288" s="142"/>
      <c r="F288" s="30">
        <v>732.3125004165754</v>
      </c>
      <c r="G288" s="29">
        <v>256.84648092450072</v>
      </c>
      <c r="H288" s="29">
        <v>420.92666666666668</v>
      </c>
      <c r="I288" s="31">
        <v>54.539352825408002</v>
      </c>
      <c r="J288" s="70"/>
      <c r="K288" s="30">
        <f t="shared" si="32"/>
        <v>732.31999999999994</v>
      </c>
      <c r="L288" s="71">
        <f t="shared" si="33"/>
        <v>1.0000102409605465</v>
      </c>
      <c r="M288" s="29">
        <f t="shared" si="34"/>
        <v>256.85000000000002</v>
      </c>
      <c r="N288" s="71">
        <f t="shared" si="35"/>
        <v>1.0000137010851253</v>
      </c>
      <c r="O288" s="29">
        <f t="shared" si="36"/>
        <v>420.93</v>
      </c>
      <c r="P288" s="71">
        <f t="shared" si="37"/>
        <v>1.0000079190357782</v>
      </c>
      <c r="Q288" s="29">
        <f t="shared" si="38"/>
        <v>54.54</v>
      </c>
      <c r="R288" s="72">
        <f t="shared" si="39"/>
        <v>1.0000118661949302</v>
      </c>
    </row>
    <row r="289" spans="1:18" s="3" customFormat="1" ht="47.25" x14ac:dyDescent="0.25">
      <c r="A289" s="100" t="s">
        <v>345</v>
      </c>
      <c r="B289" s="143" t="s">
        <v>871</v>
      </c>
      <c r="C289" s="102" t="s">
        <v>955</v>
      </c>
      <c r="D289" s="13" t="s">
        <v>372</v>
      </c>
      <c r="E289" s="14" t="s">
        <v>896</v>
      </c>
      <c r="F289" s="30">
        <v>1676.1315229916163</v>
      </c>
      <c r="G289" s="29">
        <v>1495.905396346219</v>
      </c>
      <c r="H289" s="29">
        <v>60.212083333333339</v>
      </c>
      <c r="I289" s="31">
        <v>120.014043312064</v>
      </c>
      <c r="J289" s="70"/>
      <c r="K289" s="30">
        <f t="shared" si="32"/>
        <v>1676.13</v>
      </c>
      <c r="L289" s="71">
        <f t="shared" si="33"/>
        <v>0.99999909136508958</v>
      </c>
      <c r="M289" s="29">
        <f t="shared" si="34"/>
        <v>1495.91</v>
      </c>
      <c r="N289" s="71">
        <f t="shared" si="35"/>
        <v>1.0000030775032915</v>
      </c>
      <c r="O289" s="29">
        <f t="shared" si="36"/>
        <v>60.21</v>
      </c>
      <c r="P289" s="71">
        <f t="shared" si="37"/>
        <v>0.99996540007888768</v>
      </c>
      <c r="Q289" s="29">
        <f t="shared" si="38"/>
        <v>120.01</v>
      </c>
      <c r="R289" s="72">
        <f t="shared" si="39"/>
        <v>0.99996630967549782</v>
      </c>
    </row>
    <row r="290" spans="1:18" s="3" customFormat="1" ht="126" x14ac:dyDescent="0.25">
      <c r="A290" s="126" t="s">
        <v>347</v>
      </c>
      <c r="B290" s="102" t="s">
        <v>824</v>
      </c>
      <c r="C290" s="102" t="s">
        <v>956</v>
      </c>
      <c r="D290" s="102"/>
      <c r="E290" s="74" t="s">
        <v>791</v>
      </c>
      <c r="F290" s="30"/>
      <c r="G290" s="29"/>
      <c r="H290" s="29"/>
      <c r="I290" s="31"/>
      <c r="J290" s="70"/>
      <c r="K290" s="30"/>
      <c r="L290" s="71"/>
      <c r="M290" s="29"/>
      <c r="N290" s="71"/>
      <c r="O290" s="29"/>
      <c r="P290" s="71"/>
      <c r="Q290" s="29"/>
      <c r="R290" s="72"/>
    </row>
    <row r="291" spans="1:18" s="3" customFormat="1" ht="15.75" x14ac:dyDescent="0.25">
      <c r="A291" s="100" t="s">
        <v>348</v>
      </c>
      <c r="B291" s="102" t="s">
        <v>349</v>
      </c>
      <c r="C291" s="102"/>
      <c r="D291" s="16" t="s">
        <v>311</v>
      </c>
      <c r="E291" s="74"/>
      <c r="F291" s="30">
        <v>172.34750271078133</v>
      </c>
      <c r="G291" s="29">
        <v>133.72513520605139</v>
      </c>
      <c r="H291" s="29">
        <v>27.082655082000002</v>
      </c>
      <c r="I291" s="31">
        <v>11.53971242272992</v>
      </c>
      <c r="J291" s="70"/>
      <c r="K291" s="30">
        <f t="shared" si="32"/>
        <v>172.35</v>
      </c>
      <c r="L291" s="71">
        <f t="shared" si="33"/>
        <v>1.0000144898485872</v>
      </c>
      <c r="M291" s="29">
        <f t="shared" si="34"/>
        <v>133.72999999999999</v>
      </c>
      <c r="N291" s="71">
        <f t="shared" si="35"/>
        <v>1.0000363790542526</v>
      </c>
      <c r="O291" s="29">
        <f t="shared" si="36"/>
        <v>27.08</v>
      </c>
      <c r="P291" s="71">
        <f t="shared" si="37"/>
        <v>0.9999019637479426</v>
      </c>
      <c r="Q291" s="29">
        <f t="shared" si="38"/>
        <v>11.54</v>
      </c>
      <c r="R291" s="72">
        <f t="shared" si="39"/>
        <v>1.0000249206617586</v>
      </c>
    </row>
    <row r="292" spans="1:18" s="3" customFormat="1" ht="15.75" x14ac:dyDescent="0.25">
      <c r="A292" s="100" t="s">
        <v>350</v>
      </c>
      <c r="B292" s="102" t="s">
        <v>351</v>
      </c>
      <c r="C292" s="102"/>
      <c r="D292" s="16" t="s">
        <v>311</v>
      </c>
      <c r="E292" s="74"/>
      <c r="F292" s="30">
        <v>183.48190402864606</v>
      </c>
      <c r="G292" s="29">
        <v>137.58728765133759</v>
      </c>
      <c r="H292" s="29">
        <v>34.117864451999999</v>
      </c>
      <c r="I292" s="31">
        <v>11.77675192530848</v>
      </c>
      <c r="J292" s="70"/>
      <c r="K292" s="30">
        <f t="shared" si="32"/>
        <v>183.49</v>
      </c>
      <c r="L292" s="71">
        <f t="shared" si="33"/>
        <v>1.0000441240862243</v>
      </c>
      <c r="M292" s="29">
        <f t="shared" si="34"/>
        <v>137.59</v>
      </c>
      <c r="N292" s="71">
        <f t="shared" si="35"/>
        <v>1.0000197136574804</v>
      </c>
      <c r="O292" s="29">
        <f t="shared" si="36"/>
        <v>34.119999999999997</v>
      </c>
      <c r="P292" s="71">
        <f t="shared" si="37"/>
        <v>1.0000625932494398</v>
      </c>
      <c r="Q292" s="29">
        <f t="shared" si="38"/>
        <v>11.78</v>
      </c>
      <c r="R292" s="72">
        <f t="shared" si="39"/>
        <v>1.0002758039493505</v>
      </c>
    </row>
    <row r="293" spans="1:18" s="3" customFormat="1" ht="15.75" x14ac:dyDescent="0.25">
      <c r="A293" s="100" t="s">
        <v>352</v>
      </c>
      <c r="B293" s="102" t="s">
        <v>353</v>
      </c>
      <c r="C293" s="102"/>
      <c r="D293" s="16" t="s">
        <v>311</v>
      </c>
      <c r="E293" s="74"/>
      <c r="F293" s="30">
        <v>189.28658344404153</v>
      </c>
      <c r="G293" s="29">
        <v>141.56098398467194</v>
      </c>
      <c r="H293" s="29">
        <v>35.495234334000003</v>
      </c>
      <c r="I293" s="31">
        <v>12.2303651253696</v>
      </c>
      <c r="J293" s="70"/>
      <c r="K293" s="30">
        <f t="shared" si="32"/>
        <v>189.29</v>
      </c>
      <c r="L293" s="71">
        <f t="shared" si="33"/>
        <v>1.0000180496467119</v>
      </c>
      <c r="M293" s="29">
        <f t="shared" si="34"/>
        <v>141.56</v>
      </c>
      <c r="N293" s="71">
        <f t="shared" si="35"/>
        <v>0.99999304904046127</v>
      </c>
      <c r="O293" s="29">
        <f t="shared" si="36"/>
        <v>35.5</v>
      </c>
      <c r="P293" s="71">
        <f t="shared" si="37"/>
        <v>1.0001342621365774</v>
      </c>
      <c r="Q293" s="29">
        <f t="shared" si="38"/>
        <v>12.23</v>
      </c>
      <c r="R293" s="72">
        <f t="shared" si="39"/>
        <v>0.99997014599598155</v>
      </c>
    </row>
    <row r="294" spans="1:18" s="3" customFormat="1" ht="15.75" x14ac:dyDescent="0.25">
      <c r="A294" s="100" t="s">
        <v>354</v>
      </c>
      <c r="B294" s="102" t="s">
        <v>346</v>
      </c>
      <c r="C294" s="102"/>
      <c r="D294" s="16" t="s">
        <v>311</v>
      </c>
      <c r="E294" s="74"/>
      <c r="F294" s="30">
        <v>206.40239971931521</v>
      </c>
      <c r="G294" s="29">
        <v>145.64944573579362</v>
      </c>
      <c r="H294" s="29">
        <v>46.287268146000002</v>
      </c>
      <c r="I294" s="31">
        <v>14.465685837521599</v>
      </c>
      <c r="J294" s="70"/>
      <c r="K294" s="30">
        <f t="shared" si="32"/>
        <v>206.41</v>
      </c>
      <c r="L294" s="71">
        <f t="shared" si="33"/>
        <v>1.0000368226372132</v>
      </c>
      <c r="M294" s="29">
        <f t="shared" si="34"/>
        <v>145.65</v>
      </c>
      <c r="N294" s="71">
        <f t="shared" si="35"/>
        <v>1.0000038054673233</v>
      </c>
      <c r="O294" s="29">
        <f t="shared" si="36"/>
        <v>46.29</v>
      </c>
      <c r="P294" s="71">
        <f t="shared" si="37"/>
        <v>1.0000590195556882</v>
      </c>
      <c r="Q294" s="29">
        <f t="shared" si="38"/>
        <v>14.47</v>
      </c>
      <c r="R294" s="72">
        <f t="shared" si="39"/>
        <v>1.000298234216259</v>
      </c>
    </row>
    <row r="295" spans="1:18" s="3" customFormat="1" ht="15.75" x14ac:dyDescent="0.25">
      <c r="A295" s="100" t="s">
        <v>355</v>
      </c>
      <c r="B295" s="102" t="s">
        <v>356</v>
      </c>
      <c r="C295" s="102"/>
      <c r="D295" s="16" t="s">
        <v>311</v>
      </c>
      <c r="E295" s="74"/>
      <c r="F295" s="30">
        <v>236.15011005460019</v>
      </c>
      <c r="G295" s="29">
        <v>149.85598747632977</v>
      </c>
      <c r="H295" s="29">
        <v>70.38186815699666</v>
      </c>
      <c r="I295" s="31">
        <v>15.91225442127376</v>
      </c>
      <c r="J295" s="70"/>
      <c r="K295" s="30">
        <f t="shared" si="32"/>
        <v>236.15</v>
      </c>
      <c r="L295" s="71">
        <f t="shared" si="33"/>
        <v>0.99999953396337538</v>
      </c>
      <c r="M295" s="29">
        <f t="shared" si="34"/>
        <v>149.86000000000001</v>
      </c>
      <c r="N295" s="71">
        <f t="shared" si="35"/>
        <v>1.0000267758648673</v>
      </c>
      <c r="O295" s="29">
        <f t="shared" si="36"/>
        <v>70.38</v>
      </c>
      <c r="P295" s="71">
        <f t="shared" si="37"/>
        <v>0.99997345684271266</v>
      </c>
      <c r="Q295" s="29">
        <f t="shared" si="38"/>
        <v>15.91</v>
      </c>
      <c r="R295" s="72">
        <f t="shared" si="39"/>
        <v>0.9998583216925726</v>
      </c>
    </row>
    <row r="296" spans="1:18" s="3" customFormat="1" ht="15.75" x14ac:dyDescent="0.25">
      <c r="A296" s="113" t="s">
        <v>872</v>
      </c>
      <c r="B296" s="108" t="s">
        <v>873</v>
      </c>
      <c r="C296" s="102"/>
      <c r="D296" s="16" t="s">
        <v>311</v>
      </c>
      <c r="E296" s="74"/>
      <c r="F296" s="30">
        <v>268.95096287036353</v>
      </c>
      <c r="G296" s="29">
        <v>154.18401950696239</v>
      </c>
      <c r="H296" s="29">
        <v>97.2634635</v>
      </c>
      <c r="I296" s="31">
        <v>17.503479863401139</v>
      </c>
      <c r="J296" s="70"/>
      <c r="K296" s="30">
        <f t="shared" si="32"/>
        <v>268.94</v>
      </c>
      <c r="L296" s="71">
        <f t="shared" si="33"/>
        <v>0.99995923840447887</v>
      </c>
      <c r="M296" s="29">
        <f t="shared" si="34"/>
        <v>154.18</v>
      </c>
      <c r="N296" s="71">
        <f t="shared" si="35"/>
        <v>0.99997393045676697</v>
      </c>
      <c r="O296" s="29">
        <f t="shared" si="36"/>
        <v>97.26</v>
      </c>
      <c r="P296" s="71">
        <f t="shared" si="37"/>
        <v>0.99996439053396458</v>
      </c>
      <c r="Q296" s="29">
        <f t="shared" si="38"/>
        <v>17.5</v>
      </c>
      <c r="R296" s="72">
        <f t="shared" si="39"/>
        <v>0.99980119019598979</v>
      </c>
    </row>
    <row r="297" spans="1:18" s="3" customFormat="1" ht="47.25" x14ac:dyDescent="0.25">
      <c r="A297" s="100" t="s">
        <v>357</v>
      </c>
      <c r="B297" s="102" t="s">
        <v>1170</v>
      </c>
      <c r="C297" s="102" t="s">
        <v>1292</v>
      </c>
      <c r="D297" s="16" t="s">
        <v>311</v>
      </c>
      <c r="E297" s="104"/>
      <c r="F297" s="30">
        <v>125.23806429228802</v>
      </c>
      <c r="G297" s="29">
        <v>72.240000000000009</v>
      </c>
      <c r="H297" s="29">
        <v>41.250500000000002</v>
      </c>
      <c r="I297" s="31">
        <v>11.747564292288002</v>
      </c>
      <c r="J297" s="70"/>
      <c r="K297" s="30">
        <f t="shared" si="32"/>
        <v>125.24</v>
      </c>
      <c r="L297" s="71">
        <f t="shared" si="33"/>
        <v>1.0000154562250936</v>
      </c>
      <c r="M297" s="29">
        <f t="shared" si="34"/>
        <v>72.239999999999995</v>
      </c>
      <c r="N297" s="71">
        <f t="shared" si="35"/>
        <v>0.99999999999999978</v>
      </c>
      <c r="O297" s="29">
        <f t="shared" si="36"/>
        <v>41.25</v>
      </c>
      <c r="P297" s="71">
        <f t="shared" si="37"/>
        <v>0.99998787893480068</v>
      </c>
      <c r="Q297" s="29">
        <f t="shared" si="38"/>
        <v>11.75</v>
      </c>
      <c r="R297" s="72">
        <f t="shared" si="39"/>
        <v>1.0002073372531868</v>
      </c>
    </row>
    <row r="298" spans="1:18" s="3" customFormat="1" ht="47.25" x14ac:dyDescent="0.25">
      <c r="A298" s="100" t="s">
        <v>358</v>
      </c>
      <c r="B298" s="102" t="s">
        <v>1171</v>
      </c>
      <c r="C298" s="102" t="s">
        <v>1292</v>
      </c>
      <c r="D298" s="16" t="s">
        <v>311</v>
      </c>
      <c r="E298" s="16"/>
      <c r="F298" s="30">
        <v>190.05056429228799</v>
      </c>
      <c r="G298" s="29">
        <v>72.240000000000009</v>
      </c>
      <c r="H298" s="29">
        <v>106.063</v>
      </c>
      <c r="I298" s="31">
        <v>11.747564292288002</v>
      </c>
      <c r="J298" s="70"/>
      <c r="K298" s="30">
        <f t="shared" si="32"/>
        <v>190.05</v>
      </c>
      <c r="L298" s="71">
        <f t="shared" si="33"/>
        <v>0.99999703083076819</v>
      </c>
      <c r="M298" s="29">
        <f t="shared" si="34"/>
        <v>72.239999999999995</v>
      </c>
      <c r="N298" s="71">
        <f t="shared" si="35"/>
        <v>0.99999999999999978</v>
      </c>
      <c r="O298" s="29">
        <f t="shared" si="36"/>
        <v>106.06</v>
      </c>
      <c r="P298" s="71">
        <f t="shared" si="37"/>
        <v>0.99997171492414882</v>
      </c>
      <c r="Q298" s="29">
        <f t="shared" si="38"/>
        <v>11.75</v>
      </c>
      <c r="R298" s="72">
        <f t="shared" si="39"/>
        <v>1.0002073372531868</v>
      </c>
    </row>
    <row r="299" spans="1:18" s="3" customFormat="1" ht="47.25" x14ac:dyDescent="0.25">
      <c r="A299" s="100" t="s">
        <v>359</v>
      </c>
      <c r="B299" s="102" t="s">
        <v>1172</v>
      </c>
      <c r="C299" s="102" t="s">
        <v>1292</v>
      </c>
      <c r="D299" s="16" t="s">
        <v>311</v>
      </c>
      <c r="E299" s="16"/>
      <c r="F299" s="30">
        <v>336.219114292288</v>
      </c>
      <c r="G299" s="29">
        <v>72.240000000000009</v>
      </c>
      <c r="H299" s="29">
        <v>252.23155</v>
      </c>
      <c r="I299" s="31">
        <v>11.747564292288002</v>
      </c>
      <c r="J299" s="70"/>
      <c r="K299" s="30">
        <f t="shared" si="32"/>
        <v>336.21999999999997</v>
      </c>
      <c r="L299" s="71">
        <f t="shared" si="33"/>
        <v>1.0000026343169508</v>
      </c>
      <c r="M299" s="29">
        <f t="shared" si="34"/>
        <v>72.239999999999995</v>
      </c>
      <c r="N299" s="71">
        <f t="shared" si="35"/>
        <v>0.99999999999999978</v>
      </c>
      <c r="O299" s="29">
        <f t="shared" si="36"/>
        <v>252.23</v>
      </c>
      <c r="P299" s="71">
        <f t="shared" si="37"/>
        <v>0.99999385485281278</v>
      </c>
      <c r="Q299" s="29">
        <f t="shared" si="38"/>
        <v>11.75</v>
      </c>
      <c r="R299" s="72">
        <f t="shared" si="39"/>
        <v>1.0002073372531868</v>
      </c>
    </row>
    <row r="300" spans="1:18" s="3" customFormat="1" ht="47.25" x14ac:dyDescent="0.25">
      <c r="A300" s="100" t="s">
        <v>360</v>
      </c>
      <c r="B300" s="102" t="s">
        <v>1173</v>
      </c>
      <c r="C300" s="102" t="s">
        <v>1293</v>
      </c>
      <c r="D300" s="16" t="s">
        <v>311</v>
      </c>
      <c r="E300" s="16"/>
      <c r="F300" s="30">
        <v>182.80148095895467</v>
      </c>
      <c r="G300" s="29">
        <v>80.793599999999984</v>
      </c>
      <c r="H300" s="29">
        <v>90.260316666666682</v>
      </c>
      <c r="I300" s="31">
        <v>11.747564292288002</v>
      </c>
      <c r="J300" s="70"/>
      <c r="K300" s="30">
        <f t="shared" si="32"/>
        <v>182.8</v>
      </c>
      <c r="L300" s="71">
        <f t="shared" si="33"/>
        <v>0.999991898539624</v>
      </c>
      <c r="M300" s="29">
        <f t="shared" si="34"/>
        <v>80.790000000000006</v>
      </c>
      <c r="N300" s="71">
        <f t="shared" si="35"/>
        <v>0.99995544201520936</v>
      </c>
      <c r="O300" s="29">
        <f t="shared" si="36"/>
        <v>90.26</v>
      </c>
      <c r="P300" s="71">
        <f t="shared" si="37"/>
        <v>0.9999964916291193</v>
      </c>
      <c r="Q300" s="29">
        <f t="shared" si="38"/>
        <v>11.75</v>
      </c>
      <c r="R300" s="72">
        <f t="shared" si="39"/>
        <v>1.0002073372531868</v>
      </c>
    </row>
    <row r="301" spans="1:18" s="3" customFormat="1" ht="47.25" x14ac:dyDescent="0.25">
      <c r="A301" s="100" t="s">
        <v>363</v>
      </c>
      <c r="B301" s="102" t="s">
        <v>1174</v>
      </c>
      <c r="C301" s="102" t="s">
        <v>1293</v>
      </c>
      <c r="D301" s="16" t="s">
        <v>311</v>
      </c>
      <c r="E301" s="16"/>
      <c r="F301" s="30">
        <v>338.05111429228805</v>
      </c>
      <c r="G301" s="29">
        <v>91.267199999999988</v>
      </c>
      <c r="H301" s="29">
        <v>235.03635000000003</v>
      </c>
      <c r="I301" s="31">
        <v>11.747564292288002</v>
      </c>
      <c r="J301" s="70"/>
      <c r="K301" s="30">
        <f t="shared" si="32"/>
        <v>338.06</v>
      </c>
      <c r="L301" s="71">
        <f t="shared" si="33"/>
        <v>1.0000262851010877</v>
      </c>
      <c r="M301" s="29">
        <f t="shared" si="34"/>
        <v>91.27</v>
      </c>
      <c r="N301" s="71">
        <f t="shared" si="35"/>
        <v>1.0000306791486975</v>
      </c>
      <c r="O301" s="29">
        <f t="shared" si="36"/>
        <v>235.04</v>
      </c>
      <c r="P301" s="71">
        <f t="shared" si="37"/>
        <v>1.0000155295127753</v>
      </c>
      <c r="Q301" s="29">
        <f t="shared" si="38"/>
        <v>11.75</v>
      </c>
      <c r="R301" s="72">
        <f t="shared" si="39"/>
        <v>1.0002073372531868</v>
      </c>
    </row>
    <row r="302" spans="1:18" s="3" customFormat="1" ht="47.25" x14ac:dyDescent="0.25">
      <c r="A302" s="100" t="s">
        <v>365</v>
      </c>
      <c r="B302" s="102" t="s">
        <v>1175</v>
      </c>
      <c r="C302" s="102" t="s">
        <v>1293</v>
      </c>
      <c r="D302" s="16" t="s">
        <v>311</v>
      </c>
      <c r="E302" s="16"/>
      <c r="F302" s="30">
        <v>474.035014292288</v>
      </c>
      <c r="G302" s="29">
        <v>101.41439999999999</v>
      </c>
      <c r="H302" s="29">
        <v>360.87304999999998</v>
      </c>
      <c r="I302" s="31">
        <v>11.747564292288002</v>
      </c>
      <c r="J302" s="70"/>
      <c r="K302" s="30">
        <f t="shared" ref="K302:K345" si="40">SUM(M302,O302,Q302)</f>
        <v>474.03</v>
      </c>
      <c r="L302" s="71">
        <f t="shared" ref="L302:L345" si="41">K302/F302</f>
        <v>0.99998942210567399</v>
      </c>
      <c r="M302" s="29">
        <f t="shared" ref="M302:M345" si="42">ROUND(G302-(G302*$M$6*$F$6),2)</f>
        <v>101.41</v>
      </c>
      <c r="N302" s="71">
        <f t="shared" ref="N302:N345" si="43">M302/G302</f>
        <v>0.99995661365644339</v>
      </c>
      <c r="O302" s="29">
        <f t="shared" ref="O302:O345" si="44">ROUND(H302-(H302*$O$6*$F$6),2)</f>
        <v>360.87</v>
      </c>
      <c r="P302" s="71">
        <f t="shared" ref="P302:P345" si="45">O302/H302</f>
        <v>0.9999915482743863</v>
      </c>
      <c r="Q302" s="29">
        <f t="shared" ref="Q302:Q345" si="46">ROUND((I302-(I302*$Q$6*$F$6)),2)</f>
        <v>11.75</v>
      </c>
      <c r="R302" s="72">
        <f t="shared" ref="R302:R345" si="47">Q302/I302</f>
        <v>1.0002073372531868</v>
      </c>
    </row>
    <row r="303" spans="1:18" s="3" customFormat="1" ht="63" x14ac:dyDescent="0.25">
      <c r="A303" s="100" t="s">
        <v>368</v>
      </c>
      <c r="B303" s="102" t="s">
        <v>361</v>
      </c>
      <c r="C303" s="102" t="s">
        <v>957</v>
      </c>
      <c r="D303" s="16" t="s">
        <v>311</v>
      </c>
      <c r="E303" s="104"/>
      <c r="F303" s="30">
        <v>2427.8950420685442</v>
      </c>
      <c r="G303" s="29">
        <v>189.982860382208</v>
      </c>
      <c r="H303" s="29">
        <v>2169.10275</v>
      </c>
      <c r="I303" s="31">
        <v>68.809431686335998</v>
      </c>
      <c r="J303" s="70"/>
      <c r="K303" s="30">
        <f t="shared" si="40"/>
        <v>2427.89</v>
      </c>
      <c r="L303" s="71">
        <f t="shared" si="41"/>
        <v>0.999997923275736</v>
      </c>
      <c r="M303" s="29">
        <f t="shared" si="42"/>
        <v>189.98</v>
      </c>
      <c r="N303" s="71">
        <f t="shared" si="43"/>
        <v>0.99998494399862037</v>
      </c>
      <c r="O303" s="29">
        <f t="shared" si="44"/>
        <v>2169.1</v>
      </c>
      <c r="P303" s="71">
        <f t="shared" si="45"/>
        <v>0.99999873219468272</v>
      </c>
      <c r="Q303" s="29">
        <f t="shared" si="46"/>
        <v>68.81</v>
      </c>
      <c r="R303" s="72">
        <f t="shared" si="47"/>
        <v>1.0000082592407766</v>
      </c>
    </row>
    <row r="304" spans="1:18" s="3" customFormat="1" ht="47.25" x14ac:dyDescent="0.25">
      <c r="A304" s="100" t="s">
        <v>370</v>
      </c>
      <c r="B304" s="102" t="s">
        <v>364</v>
      </c>
      <c r="C304" s="102" t="s">
        <v>958</v>
      </c>
      <c r="D304" s="16" t="s">
        <v>311</v>
      </c>
      <c r="E304" s="16"/>
      <c r="F304" s="30">
        <v>239.80682527019084</v>
      </c>
      <c r="G304" s="29">
        <v>122.52887429907615</v>
      </c>
      <c r="H304" s="29">
        <v>99.334916666666686</v>
      </c>
      <c r="I304" s="31">
        <v>17.943034304448002</v>
      </c>
      <c r="J304" s="70"/>
      <c r="K304" s="30">
        <f t="shared" si="40"/>
        <v>239.8</v>
      </c>
      <c r="L304" s="71">
        <f t="shared" si="41"/>
        <v>0.99997153846566655</v>
      </c>
      <c r="M304" s="29">
        <f t="shared" si="42"/>
        <v>122.53</v>
      </c>
      <c r="N304" s="71">
        <f t="shared" si="43"/>
        <v>1.000009187229788</v>
      </c>
      <c r="O304" s="29">
        <f t="shared" si="44"/>
        <v>99.33</v>
      </c>
      <c r="P304" s="71">
        <f t="shared" si="45"/>
        <v>0.99995050414464848</v>
      </c>
      <c r="Q304" s="29">
        <f t="shared" si="46"/>
        <v>17.940000000000001</v>
      </c>
      <c r="R304" s="72">
        <f t="shared" si="47"/>
        <v>0.99983089234537947</v>
      </c>
    </row>
    <row r="305" spans="1:18" s="3" customFormat="1" ht="94.5" x14ac:dyDescent="0.25">
      <c r="A305" s="100" t="s">
        <v>373</v>
      </c>
      <c r="B305" s="102" t="s">
        <v>366</v>
      </c>
      <c r="C305" s="102" t="s">
        <v>959</v>
      </c>
      <c r="D305" s="16" t="s">
        <v>367</v>
      </c>
      <c r="E305" s="103" t="s">
        <v>792</v>
      </c>
      <c r="F305" s="30">
        <v>260.26183506892801</v>
      </c>
      <c r="G305" s="29">
        <v>107.56433506892799</v>
      </c>
      <c r="H305" s="29">
        <v>152.69749999999999</v>
      </c>
      <c r="I305" s="31">
        <v>0</v>
      </c>
      <c r="J305" s="70"/>
      <c r="K305" s="30">
        <f t="shared" si="40"/>
        <v>260.26</v>
      </c>
      <c r="L305" s="71">
        <f t="shared" si="41"/>
        <v>0.99999294914320602</v>
      </c>
      <c r="M305" s="29">
        <f t="shared" si="42"/>
        <v>107.56</v>
      </c>
      <c r="N305" s="71">
        <f t="shared" si="43"/>
        <v>0.9999596978968428</v>
      </c>
      <c r="O305" s="29">
        <f t="shared" si="44"/>
        <v>152.69999999999999</v>
      </c>
      <c r="P305" s="71">
        <f t="shared" si="45"/>
        <v>1.0000163722392312</v>
      </c>
      <c r="Q305" s="29">
        <f t="shared" si="46"/>
        <v>0</v>
      </c>
      <c r="R305" s="72" t="e">
        <f t="shared" si="47"/>
        <v>#DIV/0!</v>
      </c>
    </row>
    <row r="306" spans="1:18" s="3" customFormat="1" ht="94.5" x14ac:dyDescent="0.25">
      <c r="A306" s="100" t="s">
        <v>375</v>
      </c>
      <c r="B306" s="102" t="s">
        <v>369</v>
      </c>
      <c r="C306" s="102" t="s">
        <v>960</v>
      </c>
      <c r="D306" s="16" t="s">
        <v>367</v>
      </c>
      <c r="E306" s="103" t="s">
        <v>792</v>
      </c>
      <c r="F306" s="30">
        <v>516.04759352537599</v>
      </c>
      <c r="G306" s="29">
        <v>123.972943525376</v>
      </c>
      <c r="H306" s="29">
        <v>392.07464999999996</v>
      </c>
      <c r="I306" s="31">
        <v>0</v>
      </c>
      <c r="J306" s="70"/>
      <c r="K306" s="30">
        <f t="shared" si="40"/>
        <v>516.04</v>
      </c>
      <c r="L306" s="71">
        <f t="shared" si="41"/>
        <v>0.99998528522277541</v>
      </c>
      <c r="M306" s="29">
        <f t="shared" si="42"/>
        <v>123.97</v>
      </c>
      <c r="N306" s="71">
        <f t="shared" si="43"/>
        <v>0.99997625671140578</v>
      </c>
      <c r="O306" s="29">
        <f t="shared" si="44"/>
        <v>392.07</v>
      </c>
      <c r="P306" s="71">
        <f t="shared" si="45"/>
        <v>0.99998814001364289</v>
      </c>
      <c r="Q306" s="29">
        <f t="shared" si="46"/>
        <v>0</v>
      </c>
      <c r="R306" s="72" t="e">
        <f t="shared" si="47"/>
        <v>#DIV/0!</v>
      </c>
    </row>
    <row r="307" spans="1:18" s="3" customFormat="1" ht="31.5" x14ac:dyDescent="0.25">
      <c r="A307" s="100" t="s">
        <v>385</v>
      </c>
      <c r="B307" s="102" t="s">
        <v>371</v>
      </c>
      <c r="C307" s="102" t="s">
        <v>961</v>
      </c>
      <c r="D307" s="16" t="s">
        <v>372</v>
      </c>
      <c r="E307" s="103" t="s">
        <v>792</v>
      </c>
      <c r="F307" s="30">
        <v>1069.9171910952959</v>
      </c>
      <c r="G307" s="29">
        <v>892.96219109529591</v>
      </c>
      <c r="H307" s="29">
        <v>176.95499999999998</v>
      </c>
      <c r="I307" s="31">
        <v>0</v>
      </c>
      <c r="J307" s="70"/>
      <c r="K307" s="30">
        <f t="shared" si="40"/>
        <v>1069.92</v>
      </c>
      <c r="L307" s="71">
        <f t="shared" si="41"/>
        <v>1.000002625347763</v>
      </c>
      <c r="M307" s="29">
        <f t="shared" si="42"/>
        <v>892.96</v>
      </c>
      <c r="N307" s="71">
        <f t="shared" si="43"/>
        <v>0.9999975462619608</v>
      </c>
      <c r="O307" s="29">
        <f t="shared" si="44"/>
        <v>176.96</v>
      </c>
      <c r="P307" s="71">
        <f t="shared" si="45"/>
        <v>1.0000282557712414</v>
      </c>
      <c r="Q307" s="29">
        <f t="shared" si="46"/>
        <v>0</v>
      </c>
      <c r="R307" s="72" t="e">
        <f t="shared" si="47"/>
        <v>#DIV/0!</v>
      </c>
    </row>
    <row r="308" spans="1:18" s="3" customFormat="1" ht="18.75" x14ac:dyDescent="0.25">
      <c r="A308" s="138" t="s">
        <v>374</v>
      </c>
      <c r="B308" s="139"/>
      <c r="C308" s="139"/>
      <c r="D308" s="139"/>
      <c r="E308" s="139"/>
      <c r="F308" s="30"/>
      <c r="G308" s="29"/>
      <c r="H308" s="29"/>
      <c r="I308" s="31"/>
      <c r="J308" s="70"/>
      <c r="K308" s="30"/>
      <c r="L308" s="71"/>
      <c r="M308" s="29"/>
      <c r="N308" s="71"/>
      <c r="O308" s="29"/>
      <c r="P308" s="71"/>
      <c r="Q308" s="29"/>
      <c r="R308" s="72"/>
    </row>
    <row r="309" spans="1:18" s="3" customFormat="1" ht="94.5" x14ac:dyDescent="0.25">
      <c r="A309" s="100" t="s">
        <v>375</v>
      </c>
      <c r="B309" s="111" t="s">
        <v>376</v>
      </c>
      <c r="C309" s="108" t="s">
        <v>962</v>
      </c>
      <c r="D309" s="114"/>
      <c r="E309" s="14"/>
      <c r="F309" s="30"/>
      <c r="G309" s="29"/>
      <c r="H309" s="29"/>
      <c r="I309" s="31"/>
      <c r="J309" s="70"/>
      <c r="K309" s="30"/>
      <c r="L309" s="71"/>
      <c r="M309" s="29"/>
      <c r="N309" s="71"/>
      <c r="O309" s="29"/>
      <c r="P309" s="71"/>
      <c r="Q309" s="29"/>
      <c r="R309" s="72"/>
    </row>
    <row r="310" spans="1:18" s="3" customFormat="1" ht="15.75" x14ac:dyDescent="0.25">
      <c r="A310" s="100" t="s">
        <v>377</v>
      </c>
      <c r="B310" s="108" t="s">
        <v>378</v>
      </c>
      <c r="C310" s="108"/>
      <c r="D310" s="13" t="s">
        <v>19</v>
      </c>
      <c r="E310" s="13"/>
      <c r="F310" s="30">
        <v>22195.051540238012</v>
      </c>
      <c r="G310" s="29">
        <v>10116.351757983079</v>
      </c>
      <c r="H310" s="29">
        <v>10320.869683333334</v>
      </c>
      <c r="I310" s="31">
        <v>1757.8300989216002</v>
      </c>
      <c r="J310" s="70"/>
      <c r="K310" s="30">
        <f t="shared" si="40"/>
        <v>22195.050000000003</v>
      </c>
      <c r="L310" s="71">
        <f t="shared" si="41"/>
        <v>0.99999993060444103</v>
      </c>
      <c r="M310" s="29">
        <f t="shared" si="42"/>
        <v>10116.35</v>
      </c>
      <c r="N310" s="71">
        <f t="shared" si="43"/>
        <v>0.99999982622361105</v>
      </c>
      <c r="O310" s="29">
        <f t="shared" si="44"/>
        <v>10320.870000000001</v>
      </c>
      <c r="P310" s="71">
        <f t="shared" si="45"/>
        <v>1.0000000306821688</v>
      </c>
      <c r="Q310" s="29">
        <f t="shared" si="46"/>
        <v>1757.83</v>
      </c>
      <c r="R310" s="72">
        <f t="shared" si="47"/>
        <v>0.9999999437251641</v>
      </c>
    </row>
    <row r="311" spans="1:18" s="3" customFormat="1" ht="15.75" x14ac:dyDescent="0.25">
      <c r="A311" s="100" t="s">
        <v>379</v>
      </c>
      <c r="B311" s="108" t="s">
        <v>380</v>
      </c>
      <c r="C311" s="108"/>
      <c r="D311" s="13" t="s">
        <v>19</v>
      </c>
      <c r="E311" s="13"/>
      <c r="F311" s="30">
        <v>31764.04561570461</v>
      </c>
      <c r="G311" s="29">
        <v>19347.850733449675</v>
      </c>
      <c r="H311" s="29">
        <v>10658.364783333334</v>
      </c>
      <c r="I311" s="31">
        <v>1757.8300989216002</v>
      </c>
      <c r="J311" s="70"/>
      <c r="K311" s="30">
        <f t="shared" si="40"/>
        <v>31764.04</v>
      </c>
      <c r="L311" s="71">
        <f t="shared" si="41"/>
        <v>0.99999982320562442</v>
      </c>
      <c r="M311" s="29">
        <f t="shared" si="42"/>
        <v>19347.849999999999</v>
      </c>
      <c r="N311" s="71">
        <f t="shared" si="43"/>
        <v>0.99999996209141329</v>
      </c>
      <c r="O311" s="29">
        <f t="shared" si="44"/>
        <v>10658.36</v>
      </c>
      <c r="P311" s="71">
        <f t="shared" si="45"/>
        <v>0.99999955121320849</v>
      </c>
      <c r="Q311" s="29">
        <f t="shared" si="46"/>
        <v>1757.83</v>
      </c>
      <c r="R311" s="72">
        <f t="shared" si="47"/>
        <v>0.9999999437251641</v>
      </c>
    </row>
    <row r="312" spans="1:18" s="3" customFormat="1" ht="15.75" x14ac:dyDescent="0.25">
      <c r="A312" s="100" t="s">
        <v>381</v>
      </c>
      <c r="B312" s="108" t="s">
        <v>382</v>
      </c>
      <c r="C312" s="108"/>
      <c r="D312" s="13" t="s">
        <v>19</v>
      </c>
      <c r="E312" s="13"/>
      <c r="F312" s="30">
        <v>42633.269433783484</v>
      </c>
      <c r="G312" s="29">
        <v>20673.08475152855</v>
      </c>
      <c r="H312" s="29">
        <v>20202.354583333334</v>
      </c>
      <c r="I312" s="31">
        <v>1757.8300989216002</v>
      </c>
      <c r="J312" s="70"/>
      <c r="K312" s="30">
        <f t="shared" si="40"/>
        <v>42633.26</v>
      </c>
      <c r="L312" s="71">
        <f t="shared" si="41"/>
        <v>0.99999977872249524</v>
      </c>
      <c r="M312" s="29">
        <f t="shared" si="42"/>
        <v>20673.080000000002</v>
      </c>
      <c r="N312" s="71">
        <f t="shared" si="43"/>
        <v>0.99999977015870611</v>
      </c>
      <c r="O312" s="29">
        <f t="shared" si="44"/>
        <v>20202.349999999999</v>
      </c>
      <c r="P312" s="71">
        <f t="shared" si="45"/>
        <v>0.9999997731287551</v>
      </c>
      <c r="Q312" s="29">
        <f t="shared" si="46"/>
        <v>1757.83</v>
      </c>
      <c r="R312" s="72">
        <f t="shared" si="47"/>
        <v>0.9999999437251641</v>
      </c>
    </row>
    <row r="313" spans="1:18" s="3" customFormat="1" ht="15.75" x14ac:dyDescent="0.25">
      <c r="A313" s="100" t="s">
        <v>383</v>
      </c>
      <c r="B313" s="108" t="s">
        <v>384</v>
      </c>
      <c r="C313" s="108"/>
      <c r="D313" s="13" t="s">
        <v>19</v>
      </c>
      <c r="E313" s="13"/>
      <c r="F313" s="30">
        <v>49545.984121768408</v>
      </c>
      <c r="G313" s="29">
        <v>22097.259439513469</v>
      </c>
      <c r="H313" s="29">
        <v>25690.894583333335</v>
      </c>
      <c r="I313" s="31">
        <v>1757.8300989216002</v>
      </c>
      <c r="J313" s="70"/>
      <c r="K313" s="30">
        <f t="shared" si="40"/>
        <v>49545.979999999996</v>
      </c>
      <c r="L313" s="71">
        <f t="shared" si="41"/>
        <v>0.99999991680923317</v>
      </c>
      <c r="M313" s="29">
        <f t="shared" si="42"/>
        <v>22097.26</v>
      </c>
      <c r="N313" s="71">
        <f t="shared" si="43"/>
        <v>1.0000000253645267</v>
      </c>
      <c r="O313" s="29">
        <f t="shared" si="44"/>
        <v>25690.89</v>
      </c>
      <c r="P313" s="71">
        <f t="shared" si="45"/>
        <v>0.99999982159697398</v>
      </c>
      <c r="Q313" s="29">
        <f t="shared" si="46"/>
        <v>1757.83</v>
      </c>
      <c r="R313" s="72">
        <f t="shared" si="47"/>
        <v>0.9999999437251641</v>
      </c>
    </row>
    <row r="314" spans="1:18" s="3" customFormat="1" ht="94.5" x14ac:dyDescent="0.25">
      <c r="A314" s="100" t="s">
        <v>385</v>
      </c>
      <c r="B314" s="102" t="s">
        <v>386</v>
      </c>
      <c r="C314" s="102" t="s">
        <v>963</v>
      </c>
      <c r="D314" s="16" t="s">
        <v>19</v>
      </c>
      <c r="E314" s="103" t="s">
        <v>793</v>
      </c>
      <c r="F314" s="30">
        <v>10246.235482254933</v>
      </c>
      <c r="G314" s="29">
        <v>6305.2607999999991</v>
      </c>
      <c r="H314" s="29">
        <v>2183.1445833333337</v>
      </c>
      <c r="I314" s="31">
        <v>1757.8300989216002</v>
      </c>
      <c r="J314" s="70"/>
      <c r="K314" s="30">
        <f t="shared" si="40"/>
        <v>10246.23</v>
      </c>
      <c r="L314" s="71">
        <f t="shared" si="41"/>
        <v>0.9999994649493521</v>
      </c>
      <c r="M314" s="29">
        <f t="shared" si="42"/>
        <v>6305.26</v>
      </c>
      <c r="N314" s="71">
        <f t="shared" si="43"/>
        <v>0.99999987312182248</v>
      </c>
      <c r="O314" s="29">
        <f t="shared" si="44"/>
        <v>2183.14</v>
      </c>
      <c r="P314" s="71">
        <f t="shared" si="45"/>
        <v>0.99999790058186311</v>
      </c>
      <c r="Q314" s="29">
        <f t="shared" si="46"/>
        <v>1757.83</v>
      </c>
      <c r="R314" s="72">
        <f t="shared" si="47"/>
        <v>0.9999999437251641</v>
      </c>
    </row>
    <row r="315" spans="1:18" s="3" customFormat="1" ht="47.25" x14ac:dyDescent="0.25">
      <c r="A315" s="100" t="s">
        <v>387</v>
      </c>
      <c r="B315" s="102" t="s">
        <v>388</v>
      </c>
      <c r="C315" s="102" t="s">
        <v>964</v>
      </c>
      <c r="D315" s="16" t="s">
        <v>19</v>
      </c>
      <c r="E315" s="103" t="s">
        <v>793</v>
      </c>
      <c r="F315" s="30">
        <v>883.3464176384</v>
      </c>
      <c r="G315" s="29">
        <v>803.49641763839998</v>
      </c>
      <c r="H315" s="29">
        <v>79.850000000000009</v>
      </c>
      <c r="I315" s="31">
        <v>0</v>
      </c>
      <c r="J315" s="70"/>
      <c r="K315" s="30">
        <f t="shared" si="40"/>
        <v>883.35</v>
      </c>
      <c r="L315" s="71">
        <f t="shared" si="41"/>
        <v>1.0000040554436271</v>
      </c>
      <c r="M315" s="29">
        <f t="shared" si="42"/>
        <v>803.5</v>
      </c>
      <c r="N315" s="71">
        <f t="shared" si="43"/>
        <v>1.0000044584661754</v>
      </c>
      <c r="O315" s="29">
        <f t="shared" si="44"/>
        <v>79.849999999999994</v>
      </c>
      <c r="P315" s="71">
        <f t="shared" si="45"/>
        <v>0.99999999999999978</v>
      </c>
      <c r="Q315" s="29">
        <f t="shared" si="46"/>
        <v>0</v>
      </c>
      <c r="R315" s="72" t="e">
        <f t="shared" si="47"/>
        <v>#DIV/0!</v>
      </c>
    </row>
    <row r="316" spans="1:18" s="3" customFormat="1" ht="63" x14ac:dyDescent="0.25">
      <c r="A316" s="100" t="s">
        <v>389</v>
      </c>
      <c r="B316" s="102" t="s">
        <v>390</v>
      </c>
      <c r="C316" s="108" t="s">
        <v>965</v>
      </c>
      <c r="D316" s="13" t="s">
        <v>391</v>
      </c>
      <c r="E316" s="103" t="s">
        <v>794</v>
      </c>
      <c r="F316" s="30">
        <v>11572.153459199999</v>
      </c>
      <c r="G316" s="29">
        <v>8825.2488089599992</v>
      </c>
      <c r="H316" s="29">
        <v>1845</v>
      </c>
      <c r="I316" s="31">
        <v>901.90465024000002</v>
      </c>
      <c r="J316" s="70"/>
      <c r="K316" s="30">
        <f t="shared" si="40"/>
        <v>11572.15</v>
      </c>
      <c r="L316" s="71">
        <f t="shared" si="41"/>
        <v>0.99999970107551617</v>
      </c>
      <c r="M316" s="29">
        <f t="shared" si="42"/>
        <v>8825.25</v>
      </c>
      <c r="N316" s="71">
        <f t="shared" si="43"/>
        <v>1.0000001349582348</v>
      </c>
      <c r="O316" s="29">
        <f t="shared" si="44"/>
        <v>1845</v>
      </c>
      <c r="P316" s="71">
        <f t="shared" si="45"/>
        <v>1</v>
      </c>
      <c r="Q316" s="29">
        <f t="shared" si="46"/>
        <v>901.9</v>
      </c>
      <c r="R316" s="72">
        <f t="shared" si="47"/>
        <v>0.99999484397824223</v>
      </c>
    </row>
    <row r="317" spans="1:18" s="3" customFormat="1" ht="110.25" x14ac:dyDescent="0.25">
      <c r="A317" s="100" t="s">
        <v>392</v>
      </c>
      <c r="B317" s="102" t="s">
        <v>393</v>
      </c>
      <c r="C317" s="102" t="s">
        <v>966</v>
      </c>
      <c r="D317" s="16" t="s">
        <v>9</v>
      </c>
      <c r="E317" s="103" t="s">
        <v>794</v>
      </c>
      <c r="F317" s="30">
        <v>2420.7686513105918</v>
      </c>
      <c r="G317" s="29">
        <v>1774.6859794104319</v>
      </c>
      <c r="H317" s="29">
        <v>457.58459999999997</v>
      </c>
      <c r="I317" s="31">
        <v>188.49807190016003</v>
      </c>
      <c r="J317" s="70"/>
      <c r="K317" s="30">
        <f t="shared" si="40"/>
        <v>2420.77</v>
      </c>
      <c r="L317" s="71">
        <f t="shared" si="41"/>
        <v>1.0000005571327137</v>
      </c>
      <c r="M317" s="29">
        <f t="shared" si="42"/>
        <v>1774.69</v>
      </c>
      <c r="N317" s="71">
        <f t="shared" si="43"/>
        <v>1.0000022655216838</v>
      </c>
      <c r="O317" s="29">
        <f t="shared" si="44"/>
        <v>457.58</v>
      </c>
      <c r="P317" s="71">
        <f t="shared" si="45"/>
        <v>0.9999899472141327</v>
      </c>
      <c r="Q317" s="29">
        <f t="shared" si="46"/>
        <v>188.5</v>
      </c>
      <c r="R317" s="72">
        <f t="shared" si="47"/>
        <v>1.0000102287509922</v>
      </c>
    </row>
    <row r="318" spans="1:18" s="3" customFormat="1" ht="63" x14ac:dyDescent="0.25">
      <c r="A318" s="100" t="s">
        <v>394</v>
      </c>
      <c r="B318" s="108" t="s">
        <v>395</v>
      </c>
      <c r="C318" s="108" t="s">
        <v>967</v>
      </c>
      <c r="D318" s="13" t="s">
        <v>9</v>
      </c>
      <c r="E318" s="103" t="s">
        <v>795</v>
      </c>
      <c r="F318" s="30">
        <v>720.04857139199999</v>
      </c>
      <c r="G318" s="29">
        <v>572.44857139199996</v>
      </c>
      <c r="H318" s="29">
        <v>147.6</v>
      </c>
      <c r="I318" s="31">
        <v>0</v>
      </c>
      <c r="J318" s="70"/>
      <c r="K318" s="30">
        <f t="shared" si="40"/>
        <v>720.05000000000007</v>
      </c>
      <c r="L318" s="71">
        <f t="shared" si="41"/>
        <v>1.0000019840439338</v>
      </c>
      <c r="M318" s="29">
        <f t="shared" si="42"/>
        <v>572.45000000000005</v>
      </c>
      <c r="N318" s="71">
        <f t="shared" si="43"/>
        <v>1.0000024956093376</v>
      </c>
      <c r="O318" s="29">
        <f t="shared" si="44"/>
        <v>147.6</v>
      </c>
      <c r="P318" s="71">
        <f t="shared" si="45"/>
        <v>1</v>
      </c>
      <c r="Q318" s="29">
        <f t="shared" si="46"/>
        <v>0</v>
      </c>
      <c r="R318" s="72" t="e">
        <f t="shared" si="47"/>
        <v>#DIV/0!</v>
      </c>
    </row>
    <row r="319" spans="1:18" s="3" customFormat="1" ht="78.75" x14ac:dyDescent="0.25">
      <c r="A319" s="100" t="s">
        <v>396</v>
      </c>
      <c r="B319" s="102" t="s">
        <v>397</v>
      </c>
      <c r="C319" s="108" t="s">
        <v>889</v>
      </c>
      <c r="D319" s="16" t="s">
        <v>372</v>
      </c>
      <c r="E319" s="103" t="s">
        <v>968</v>
      </c>
      <c r="F319" s="30">
        <v>920.92663922687984</v>
      </c>
      <c r="G319" s="29">
        <v>920.92663922687984</v>
      </c>
      <c r="H319" s="29">
        <v>0</v>
      </c>
      <c r="I319" s="31">
        <v>0</v>
      </c>
      <c r="J319" s="70"/>
      <c r="K319" s="30">
        <f t="shared" si="40"/>
        <v>920.93</v>
      </c>
      <c r="L319" s="71">
        <f t="shared" si="41"/>
        <v>1.0000036493385867</v>
      </c>
      <c r="M319" s="29">
        <f t="shared" si="42"/>
        <v>920.93</v>
      </c>
      <c r="N319" s="71">
        <f t="shared" si="43"/>
        <v>1.0000036493385867</v>
      </c>
      <c r="O319" s="29">
        <f t="shared" si="44"/>
        <v>0</v>
      </c>
      <c r="P319" s="71" t="e">
        <f t="shared" si="45"/>
        <v>#DIV/0!</v>
      </c>
      <c r="Q319" s="29">
        <f t="shared" si="46"/>
        <v>0</v>
      </c>
      <c r="R319" s="72" t="e">
        <f t="shared" si="47"/>
        <v>#DIV/0!</v>
      </c>
    </row>
    <row r="320" spans="1:18" s="3" customFormat="1" ht="78.75" x14ac:dyDescent="0.25">
      <c r="A320" s="126" t="s">
        <v>398</v>
      </c>
      <c r="B320" s="102" t="s">
        <v>399</v>
      </c>
      <c r="C320" s="102" t="s">
        <v>969</v>
      </c>
      <c r="D320" s="16"/>
      <c r="E320" s="16"/>
      <c r="F320" s="30"/>
      <c r="G320" s="29"/>
      <c r="H320" s="29"/>
      <c r="I320" s="31"/>
      <c r="J320" s="70"/>
      <c r="K320" s="30"/>
      <c r="L320" s="71"/>
      <c r="M320" s="29"/>
      <c r="N320" s="71"/>
      <c r="O320" s="29"/>
      <c r="P320" s="71"/>
      <c r="Q320" s="29"/>
      <c r="R320" s="72"/>
    </row>
    <row r="321" spans="1:18" s="3" customFormat="1" ht="15.75" x14ac:dyDescent="0.25">
      <c r="A321" s="100" t="s">
        <v>400</v>
      </c>
      <c r="B321" s="102" t="s">
        <v>401</v>
      </c>
      <c r="C321" s="102"/>
      <c r="D321" s="16" t="s">
        <v>19</v>
      </c>
      <c r="E321" s="104"/>
      <c r="F321" s="30">
        <v>117904.26157003065</v>
      </c>
      <c r="G321" s="29">
        <v>73341.029882070856</v>
      </c>
      <c r="H321" s="29">
        <v>28497.665646733552</v>
      </c>
      <c r="I321" s="31">
        <v>16065.566041226242</v>
      </c>
      <c r="J321" s="70"/>
      <c r="K321" s="30">
        <f t="shared" si="40"/>
        <v>117904.26999999999</v>
      </c>
      <c r="L321" s="71">
        <f t="shared" si="41"/>
        <v>1.0000000714984278</v>
      </c>
      <c r="M321" s="29">
        <f t="shared" si="42"/>
        <v>73341.03</v>
      </c>
      <c r="N321" s="71">
        <f t="shared" si="43"/>
        <v>1.000000001607956</v>
      </c>
      <c r="O321" s="29">
        <f t="shared" si="44"/>
        <v>28497.67</v>
      </c>
      <c r="P321" s="71">
        <f t="shared" si="45"/>
        <v>1.000000152758703</v>
      </c>
      <c r="Q321" s="29">
        <f t="shared" si="46"/>
        <v>16065.57</v>
      </c>
      <c r="R321" s="72">
        <f t="shared" si="47"/>
        <v>1.0000002464135871</v>
      </c>
    </row>
    <row r="322" spans="1:18" s="3" customFormat="1" ht="15.75" x14ac:dyDescent="0.25">
      <c r="A322" s="100" t="s">
        <v>402</v>
      </c>
      <c r="B322" s="102" t="s">
        <v>403</v>
      </c>
      <c r="C322" s="102"/>
      <c r="D322" s="16" t="s">
        <v>19</v>
      </c>
      <c r="E322" s="104"/>
      <c r="F322" s="30">
        <v>274916.84550947597</v>
      </c>
      <c r="G322" s="29">
        <v>176607.63109206961</v>
      </c>
      <c r="H322" s="29">
        <v>65922.966305933718</v>
      </c>
      <c r="I322" s="31">
        <v>32386.248111472643</v>
      </c>
      <c r="J322" s="70"/>
      <c r="K322" s="30">
        <f t="shared" si="40"/>
        <v>274916.84999999998</v>
      </c>
      <c r="L322" s="71">
        <f t="shared" si="41"/>
        <v>1.0000000163341174</v>
      </c>
      <c r="M322" s="29">
        <f t="shared" si="42"/>
        <v>176607.63</v>
      </c>
      <c r="N322" s="71">
        <f t="shared" si="43"/>
        <v>0.99999999381640758</v>
      </c>
      <c r="O322" s="29">
        <f t="shared" si="44"/>
        <v>65922.97</v>
      </c>
      <c r="P322" s="71">
        <f t="shared" si="45"/>
        <v>1.0000000560361053</v>
      </c>
      <c r="Q322" s="29">
        <f t="shared" si="46"/>
        <v>32386.25</v>
      </c>
      <c r="R322" s="72">
        <f t="shared" si="47"/>
        <v>1.0000000583126316</v>
      </c>
    </row>
    <row r="323" spans="1:18" s="3" customFormat="1" ht="15.75" x14ac:dyDescent="0.25">
      <c r="A323" s="100" t="s">
        <v>404</v>
      </c>
      <c r="B323" s="102" t="s">
        <v>825</v>
      </c>
      <c r="C323" s="102"/>
      <c r="D323" s="16" t="s">
        <v>19</v>
      </c>
      <c r="E323" s="104"/>
      <c r="F323" s="30">
        <v>414615.89417855797</v>
      </c>
      <c r="G323" s="29">
        <v>261711.00843985623</v>
      </c>
      <c r="H323" s="29">
        <v>99856.750261133726</v>
      </c>
      <c r="I323" s="31">
        <v>53048.135477568008</v>
      </c>
      <c r="J323" s="70"/>
      <c r="K323" s="30">
        <f t="shared" si="40"/>
        <v>414615.9</v>
      </c>
      <c r="L323" s="71">
        <f t="shared" si="41"/>
        <v>1.0000000140405665</v>
      </c>
      <c r="M323" s="29">
        <f t="shared" si="42"/>
        <v>261711.01</v>
      </c>
      <c r="N323" s="71">
        <f t="shared" si="43"/>
        <v>1.0000000059613228</v>
      </c>
      <c r="O323" s="29">
        <f t="shared" si="44"/>
        <v>99856.75</v>
      </c>
      <c r="P323" s="71">
        <f t="shared" si="45"/>
        <v>0.99999999738491663</v>
      </c>
      <c r="Q323" s="29">
        <f t="shared" si="46"/>
        <v>53048.14</v>
      </c>
      <c r="R323" s="72">
        <f t="shared" si="47"/>
        <v>1.0000000852514788</v>
      </c>
    </row>
    <row r="324" spans="1:18" s="3" customFormat="1" ht="47.25" x14ac:dyDescent="0.25">
      <c r="A324" s="107" t="s">
        <v>405</v>
      </c>
      <c r="B324" s="102" t="s">
        <v>406</v>
      </c>
      <c r="C324" s="102" t="s">
        <v>970</v>
      </c>
      <c r="D324" s="16" t="s">
        <v>19</v>
      </c>
      <c r="E324" s="74" t="s">
        <v>796</v>
      </c>
      <c r="F324" s="30">
        <v>2494.6089384431634</v>
      </c>
      <c r="G324" s="29">
        <v>916.38087525080095</v>
      </c>
      <c r="H324" s="29">
        <v>1467.9989166666669</v>
      </c>
      <c r="I324" s="31">
        <v>110.22914652569601</v>
      </c>
      <c r="J324" s="70"/>
      <c r="K324" s="30">
        <f t="shared" si="40"/>
        <v>2494.61</v>
      </c>
      <c r="L324" s="71">
        <f t="shared" si="41"/>
        <v>1.0000004255403805</v>
      </c>
      <c r="M324" s="29">
        <f t="shared" si="42"/>
        <v>916.38</v>
      </c>
      <c r="N324" s="71">
        <f t="shared" si="43"/>
        <v>0.99999904488316527</v>
      </c>
      <c r="O324" s="29">
        <f>ROUND(H324-(H324*$O$6*$F$6),2)</f>
        <v>1468</v>
      </c>
      <c r="P324" s="71">
        <f t="shared" si="45"/>
        <v>1.0000007379660303</v>
      </c>
      <c r="Q324" s="29">
        <f t="shared" si="46"/>
        <v>110.23</v>
      </c>
      <c r="R324" s="72">
        <f t="shared" si="47"/>
        <v>1.0000077427280434</v>
      </c>
    </row>
    <row r="325" spans="1:18" s="3" customFormat="1" ht="47.25" x14ac:dyDescent="0.25">
      <c r="A325" s="100" t="s">
        <v>407</v>
      </c>
      <c r="B325" s="102" t="s">
        <v>408</v>
      </c>
      <c r="C325" s="102" t="s">
        <v>971</v>
      </c>
      <c r="D325" s="16" t="s">
        <v>19</v>
      </c>
      <c r="E325" s="74" t="s">
        <v>972</v>
      </c>
      <c r="F325" s="30">
        <v>611.39327474834056</v>
      </c>
      <c r="G325" s="29">
        <v>194.62830625644943</v>
      </c>
      <c r="H325" s="29">
        <v>366.01050000000004</v>
      </c>
      <c r="I325" s="31">
        <v>50.754468491891132</v>
      </c>
      <c r="J325" s="70"/>
      <c r="K325" s="30">
        <f t="shared" si="40"/>
        <v>611.39</v>
      </c>
      <c r="L325" s="71">
        <f t="shared" si="41"/>
        <v>0.99999464379397707</v>
      </c>
      <c r="M325" s="29">
        <f t="shared" si="42"/>
        <v>194.63</v>
      </c>
      <c r="N325" s="71">
        <f t="shared" si="43"/>
        <v>1.0000087024522955</v>
      </c>
      <c r="O325" s="29">
        <f t="shared" si="44"/>
        <v>366.01</v>
      </c>
      <c r="P325" s="71">
        <f t="shared" si="45"/>
        <v>0.99999863391897215</v>
      </c>
      <c r="Q325" s="29">
        <f t="shared" si="46"/>
        <v>50.75</v>
      </c>
      <c r="R325" s="72">
        <f t="shared" si="47"/>
        <v>0.99991195865065863</v>
      </c>
    </row>
    <row r="326" spans="1:18" s="3" customFormat="1" ht="31.5" x14ac:dyDescent="0.25">
      <c r="A326" s="107" t="s">
        <v>409</v>
      </c>
      <c r="B326" s="102" t="s">
        <v>410</v>
      </c>
      <c r="C326" s="102" t="s">
        <v>973</v>
      </c>
      <c r="D326" s="16" t="s">
        <v>19</v>
      </c>
      <c r="E326" s="74" t="s">
        <v>796</v>
      </c>
      <c r="F326" s="30">
        <v>4068.7615589871657</v>
      </c>
      <c r="G326" s="29">
        <v>1449.8096040418425</v>
      </c>
      <c r="H326" s="29">
        <v>2403.6509166666669</v>
      </c>
      <c r="I326" s="31">
        <v>215.30103827865605</v>
      </c>
      <c r="J326" s="70"/>
      <c r="K326" s="30">
        <f t="shared" si="40"/>
        <v>4068.76</v>
      </c>
      <c r="L326" s="71">
        <f t="shared" si="41"/>
        <v>0.99999961683988037</v>
      </c>
      <c r="M326" s="29">
        <f t="shared" si="42"/>
        <v>1449.81</v>
      </c>
      <c r="N326" s="71">
        <f t="shared" si="43"/>
        <v>1.0000002731104529</v>
      </c>
      <c r="O326" s="29">
        <f t="shared" si="44"/>
        <v>2403.65</v>
      </c>
      <c r="P326" s="71">
        <f t="shared" si="45"/>
        <v>0.99999961863569264</v>
      </c>
      <c r="Q326" s="29">
        <f t="shared" si="46"/>
        <v>215.3</v>
      </c>
      <c r="R326" s="72">
        <f t="shared" si="47"/>
        <v>0.99999517754923828</v>
      </c>
    </row>
    <row r="327" spans="1:18" s="3" customFormat="1" ht="47.25" x14ac:dyDescent="0.25">
      <c r="A327" s="107" t="s">
        <v>411</v>
      </c>
      <c r="B327" s="102" t="s">
        <v>412</v>
      </c>
      <c r="C327" s="102" t="s">
        <v>974</v>
      </c>
      <c r="D327" s="16" t="s">
        <v>413</v>
      </c>
      <c r="E327" s="74"/>
      <c r="F327" s="30">
        <v>3015.4924234363198</v>
      </c>
      <c r="G327" s="29">
        <v>2758.7197851786236</v>
      </c>
      <c r="H327" s="29">
        <v>0</v>
      </c>
      <c r="I327" s="31">
        <v>256.77263825769603</v>
      </c>
      <c r="J327" s="70"/>
      <c r="K327" s="30">
        <f t="shared" si="40"/>
        <v>3015.49</v>
      </c>
      <c r="L327" s="71">
        <f t="shared" si="41"/>
        <v>0.99999919633811674</v>
      </c>
      <c r="M327" s="29">
        <f t="shared" si="42"/>
        <v>2758.72</v>
      </c>
      <c r="N327" s="71">
        <f t="shared" si="43"/>
        <v>1.0000000778699516</v>
      </c>
      <c r="O327" s="29">
        <f t="shared" si="44"/>
        <v>0</v>
      </c>
      <c r="P327" s="71" t="e">
        <f t="shared" si="45"/>
        <v>#DIV/0!</v>
      </c>
      <c r="Q327" s="29">
        <f t="shared" si="46"/>
        <v>256.77</v>
      </c>
      <c r="R327" s="72">
        <f t="shared" si="47"/>
        <v>0.99998972531608532</v>
      </c>
    </row>
    <row r="328" spans="1:18" s="3" customFormat="1" ht="47.25" x14ac:dyDescent="0.25">
      <c r="A328" s="107" t="s">
        <v>414</v>
      </c>
      <c r="B328" s="102" t="s">
        <v>415</v>
      </c>
      <c r="C328" s="102" t="s">
        <v>975</v>
      </c>
      <c r="D328" s="16" t="s">
        <v>413</v>
      </c>
      <c r="E328" s="74"/>
      <c r="F328" s="30">
        <v>4605.0514630627194</v>
      </c>
      <c r="G328" s="29">
        <v>4212.9297120983038</v>
      </c>
      <c r="H328" s="29">
        <v>0</v>
      </c>
      <c r="I328" s="31">
        <v>392.12175096441604</v>
      </c>
      <c r="J328" s="70"/>
      <c r="K328" s="30">
        <f t="shared" si="40"/>
        <v>4605.05</v>
      </c>
      <c r="L328" s="71">
        <f t="shared" si="41"/>
        <v>0.99999968229177649</v>
      </c>
      <c r="M328" s="29">
        <f t="shared" si="42"/>
        <v>4212.93</v>
      </c>
      <c r="N328" s="71">
        <f t="shared" si="43"/>
        <v>1.0000000683376453</v>
      </c>
      <c r="O328" s="29">
        <f t="shared" si="44"/>
        <v>0</v>
      </c>
      <c r="P328" s="71" t="e">
        <f t="shared" si="45"/>
        <v>#DIV/0!</v>
      </c>
      <c r="Q328" s="29">
        <f t="shared" si="46"/>
        <v>392.12</v>
      </c>
      <c r="R328" s="72">
        <f t="shared" si="47"/>
        <v>0.99999553464093305</v>
      </c>
    </row>
    <row r="329" spans="1:18" s="3" customFormat="1" ht="47.25" x14ac:dyDescent="0.25">
      <c r="A329" s="107" t="s">
        <v>416</v>
      </c>
      <c r="B329" s="102" t="s">
        <v>417</v>
      </c>
      <c r="C329" s="102" t="s">
        <v>976</v>
      </c>
      <c r="D329" s="16" t="s">
        <v>19</v>
      </c>
      <c r="E329" s="74"/>
      <c r="F329" s="30">
        <v>362.42042594486395</v>
      </c>
      <c r="G329" s="29">
        <v>338.79731401574395</v>
      </c>
      <c r="H329" s="29">
        <v>0</v>
      </c>
      <c r="I329" s="31">
        <v>23.623111929120004</v>
      </c>
      <c r="J329" s="70"/>
      <c r="K329" s="30">
        <f t="shared" si="40"/>
        <v>362.42</v>
      </c>
      <c r="L329" s="71">
        <f t="shared" si="41"/>
        <v>0.99999882472169488</v>
      </c>
      <c r="M329" s="29">
        <f t="shared" si="42"/>
        <v>338.8</v>
      </c>
      <c r="N329" s="71">
        <f t="shared" si="43"/>
        <v>1.0000079279974927</v>
      </c>
      <c r="O329" s="29">
        <f t="shared" si="44"/>
        <v>0</v>
      </c>
      <c r="P329" s="71" t="e">
        <f t="shared" si="45"/>
        <v>#DIV/0!</v>
      </c>
      <c r="Q329" s="29">
        <f t="shared" si="46"/>
        <v>23.62</v>
      </c>
      <c r="R329" s="72">
        <f t="shared" si="47"/>
        <v>0.99986826760465175</v>
      </c>
    </row>
    <row r="330" spans="1:18" s="3" customFormat="1" ht="31.5" x14ac:dyDescent="0.25">
      <c r="A330" s="117" t="s">
        <v>874</v>
      </c>
      <c r="B330" s="111" t="s">
        <v>875</v>
      </c>
      <c r="C330" s="101" t="s">
        <v>890</v>
      </c>
      <c r="D330" s="16" t="s">
        <v>19</v>
      </c>
      <c r="E330" s="74" t="s">
        <v>897</v>
      </c>
      <c r="F330" s="30">
        <v>1047.6962432</v>
      </c>
      <c r="G330" s="29">
        <v>718.69624319999991</v>
      </c>
      <c r="H330" s="29">
        <v>329</v>
      </c>
      <c r="I330" s="31">
        <v>0</v>
      </c>
      <c r="J330" s="70"/>
      <c r="K330" s="30">
        <f t="shared" si="40"/>
        <v>1047.7</v>
      </c>
      <c r="L330" s="71">
        <f t="shared" si="41"/>
        <v>1.0000035857721399</v>
      </c>
      <c r="M330" s="29">
        <f t="shared" si="42"/>
        <v>718.7</v>
      </c>
      <c r="N330" s="71">
        <f t="shared" si="43"/>
        <v>1.0000052272431303</v>
      </c>
      <c r="O330" s="29">
        <f t="shared" si="44"/>
        <v>329</v>
      </c>
      <c r="P330" s="71">
        <f t="shared" si="45"/>
        <v>1</v>
      </c>
      <c r="Q330" s="29">
        <f t="shared" si="46"/>
        <v>0</v>
      </c>
      <c r="R330" s="72" t="e">
        <f t="shared" si="47"/>
        <v>#DIV/0!</v>
      </c>
    </row>
    <row r="331" spans="1:18" s="3" customFormat="1" ht="18.75" x14ac:dyDescent="0.25">
      <c r="A331" s="138" t="s">
        <v>418</v>
      </c>
      <c r="B331" s="139"/>
      <c r="C331" s="102"/>
      <c r="D331" s="105"/>
      <c r="E331" s="139"/>
      <c r="F331" s="30"/>
      <c r="G331" s="29"/>
      <c r="H331" s="29"/>
      <c r="I331" s="31"/>
      <c r="J331" s="70"/>
      <c r="K331" s="30"/>
      <c r="L331" s="71"/>
      <c r="M331" s="29"/>
      <c r="N331" s="71"/>
      <c r="O331" s="29"/>
      <c r="P331" s="71"/>
      <c r="Q331" s="29"/>
      <c r="R331" s="72"/>
    </row>
    <row r="332" spans="1:18" s="3" customFormat="1" ht="63" x14ac:dyDescent="0.25">
      <c r="A332" s="113" t="s">
        <v>419</v>
      </c>
      <c r="B332" s="102" t="s">
        <v>420</v>
      </c>
      <c r="C332" s="102" t="s">
        <v>977</v>
      </c>
      <c r="D332" s="14" t="s">
        <v>311</v>
      </c>
      <c r="E332" s="142" t="s">
        <v>913</v>
      </c>
      <c r="F332" s="30">
        <v>98.491488893503615</v>
      </c>
      <c r="G332" s="29">
        <v>55.215564800000003</v>
      </c>
      <c r="H332" s="29">
        <v>35.457538156735623</v>
      </c>
      <c r="I332" s="31">
        <v>7.818385936768002</v>
      </c>
      <c r="J332" s="70"/>
      <c r="K332" s="30">
        <f t="shared" si="40"/>
        <v>98.5</v>
      </c>
      <c r="L332" s="71">
        <f t="shared" si="41"/>
        <v>1.0000864146393968</v>
      </c>
      <c r="M332" s="29">
        <f t="shared" si="42"/>
        <v>55.22</v>
      </c>
      <c r="N332" s="71">
        <f t="shared" si="43"/>
        <v>1.0000803251767154</v>
      </c>
      <c r="O332" s="29">
        <f t="shared" si="44"/>
        <v>35.46</v>
      </c>
      <c r="P332" s="71">
        <f t="shared" si="45"/>
        <v>1.0000694307442748</v>
      </c>
      <c r="Q332" s="29">
        <f t="shared" si="46"/>
        <v>7.82</v>
      </c>
      <c r="R332" s="72">
        <f t="shared" si="47"/>
        <v>1.0002064445583849</v>
      </c>
    </row>
    <row r="333" spans="1:18" s="3" customFormat="1" ht="78.75" x14ac:dyDescent="0.25">
      <c r="A333" s="113" t="s">
        <v>421</v>
      </c>
      <c r="B333" s="102" t="s">
        <v>422</v>
      </c>
      <c r="C333" s="102" t="s">
        <v>978</v>
      </c>
      <c r="D333" s="13" t="s">
        <v>311</v>
      </c>
      <c r="E333" s="142" t="s">
        <v>913</v>
      </c>
      <c r="F333" s="30">
        <v>234.48304963854793</v>
      </c>
      <c r="G333" s="29">
        <v>104.67048004604591</v>
      </c>
      <c r="H333" s="29">
        <v>115.68803815673563</v>
      </c>
      <c r="I333" s="31">
        <v>14.1245314357664</v>
      </c>
      <c r="J333" s="70"/>
      <c r="K333" s="30">
        <f t="shared" si="40"/>
        <v>234.48000000000002</v>
      </c>
      <c r="L333" s="71">
        <f t="shared" si="41"/>
        <v>0.99998699420468729</v>
      </c>
      <c r="M333" s="29">
        <f t="shared" si="42"/>
        <v>104.67</v>
      </c>
      <c r="N333" s="71">
        <f t="shared" si="43"/>
        <v>0.99999541373990364</v>
      </c>
      <c r="O333" s="29">
        <f t="shared" si="44"/>
        <v>115.69</v>
      </c>
      <c r="P333" s="71">
        <f t="shared" si="45"/>
        <v>1.0000169580476566</v>
      </c>
      <c r="Q333" s="29">
        <f t="shared" si="46"/>
        <v>14.12</v>
      </c>
      <c r="R333" s="72">
        <f t="shared" si="47"/>
        <v>0.99967917974574882</v>
      </c>
    </row>
    <row r="334" spans="1:18" s="3" customFormat="1" ht="63" x14ac:dyDescent="0.25">
      <c r="A334" s="113" t="s">
        <v>423</v>
      </c>
      <c r="B334" s="102" t="s">
        <v>424</v>
      </c>
      <c r="C334" s="102" t="s">
        <v>979</v>
      </c>
      <c r="D334" s="13" t="s">
        <v>311</v>
      </c>
      <c r="E334" s="142" t="s">
        <v>913</v>
      </c>
      <c r="F334" s="30">
        <v>92.760503227190028</v>
      </c>
      <c r="G334" s="29">
        <v>51.819807564800008</v>
      </c>
      <c r="H334" s="29">
        <v>35.457538156735623</v>
      </c>
      <c r="I334" s="31">
        <v>5.4831575056544004</v>
      </c>
      <c r="J334" s="70"/>
      <c r="K334" s="30">
        <f t="shared" si="40"/>
        <v>92.76</v>
      </c>
      <c r="L334" s="71">
        <f t="shared" si="41"/>
        <v>0.99999457498426036</v>
      </c>
      <c r="M334" s="29">
        <f t="shared" si="42"/>
        <v>51.82</v>
      </c>
      <c r="N334" s="71">
        <f t="shared" si="43"/>
        <v>1.0000037135452453</v>
      </c>
      <c r="O334" s="29">
        <f t="shared" si="44"/>
        <v>35.46</v>
      </c>
      <c r="P334" s="71">
        <f t="shared" si="45"/>
        <v>1.0000694307442748</v>
      </c>
      <c r="Q334" s="29">
        <f t="shared" si="46"/>
        <v>5.48</v>
      </c>
      <c r="R334" s="72">
        <f t="shared" si="47"/>
        <v>0.99942414463725615</v>
      </c>
    </row>
    <row r="335" spans="1:18" s="3" customFormat="1" ht="78.75" x14ac:dyDescent="0.25">
      <c r="A335" s="113" t="s">
        <v>425</v>
      </c>
      <c r="B335" s="102" t="s">
        <v>426</v>
      </c>
      <c r="C335" s="102" t="s">
        <v>980</v>
      </c>
      <c r="D335" s="13" t="s">
        <v>311</v>
      </c>
      <c r="E335" s="142" t="s">
        <v>913</v>
      </c>
      <c r="F335" s="30">
        <v>201.37347064171414</v>
      </c>
      <c r="G335" s="29">
        <v>102.06470178922808</v>
      </c>
      <c r="H335" s="29">
        <v>86.418719406735647</v>
      </c>
      <c r="I335" s="31">
        <v>12.890049445750403</v>
      </c>
      <c r="J335" s="70"/>
      <c r="K335" s="30">
        <f t="shared" si="40"/>
        <v>201.37</v>
      </c>
      <c r="L335" s="71">
        <f t="shared" si="41"/>
        <v>0.99998276514923701</v>
      </c>
      <c r="M335" s="29">
        <f t="shared" si="42"/>
        <v>102.06</v>
      </c>
      <c r="N335" s="71">
        <f t="shared" si="43"/>
        <v>0.99995393324875637</v>
      </c>
      <c r="O335" s="29">
        <f t="shared" si="44"/>
        <v>86.42</v>
      </c>
      <c r="P335" s="71">
        <f t="shared" si="45"/>
        <v>1.0000148184707336</v>
      </c>
      <c r="Q335" s="29">
        <f t="shared" si="46"/>
        <v>12.89</v>
      </c>
      <c r="R335" s="72">
        <f t="shared" si="47"/>
        <v>0.9999961640371815</v>
      </c>
    </row>
    <row r="336" spans="1:18" s="3" customFormat="1" ht="63" x14ac:dyDescent="0.25">
      <c r="A336" s="113" t="s">
        <v>427</v>
      </c>
      <c r="B336" s="102" t="s">
        <v>428</v>
      </c>
      <c r="C336" s="102" t="s">
        <v>981</v>
      </c>
      <c r="D336" s="13" t="s">
        <v>311</v>
      </c>
      <c r="E336" s="142" t="s">
        <v>913</v>
      </c>
      <c r="F336" s="30">
        <v>140.11097976101499</v>
      </c>
      <c r="G336" s="29">
        <v>60.019318937600005</v>
      </c>
      <c r="H336" s="29">
        <v>68.518392167014994</v>
      </c>
      <c r="I336" s="31">
        <v>11.573268656400002</v>
      </c>
      <c r="J336" s="70"/>
      <c r="K336" s="30">
        <f t="shared" si="40"/>
        <v>140.10999999999999</v>
      </c>
      <c r="L336" s="71">
        <f t="shared" si="41"/>
        <v>0.9999930072502764</v>
      </c>
      <c r="M336" s="29">
        <f t="shared" si="42"/>
        <v>60.02</v>
      </c>
      <c r="N336" s="71">
        <f t="shared" si="43"/>
        <v>1.0000113473863426</v>
      </c>
      <c r="O336" s="29">
        <f t="shared" si="44"/>
        <v>68.52</v>
      </c>
      <c r="P336" s="71">
        <f t="shared" si="45"/>
        <v>1.0000234657138638</v>
      </c>
      <c r="Q336" s="29">
        <f t="shared" si="46"/>
        <v>11.57</v>
      </c>
      <c r="R336" s="72">
        <f t="shared" si="47"/>
        <v>0.99971756843316739</v>
      </c>
    </row>
    <row r="337" spans="1:18" s="3" customFormat="1" ht="78.75" x14ac:dyDescent="0.25">
      <c r="A337" s="113" t="s">
        <v>429</v>
      </c>
      <c r="B337" s="102" t="s">
        <v>430</v>
      </c>
      <c r="C337" s="102" t="s">
        <v>982</v>
      </c>
      <c r="D337" s="13" t="s">
        <v>311</v>
      </c>
      <c r="E337" s="142" t="s">
        <v>913</v>
      </c>
      <c r="F337" s="30">
        <v>277.91920077450794</v>
      </c>
      <c r="G337" s="29">
        <v>111.13658420334257</v>
      </c>
      <c r="H337" s="29">
        <v>148.74889216701499</v>
      </c>
      <c r="I337" s="31">
        <v>18.033724404150405</v>
      </c>
      <c r="J337" s="70"/>
      <c r="K337" s="30">
        <f t="shared" si="40"/>
        <v>277.91999999999996</v>
      </c>
      <c r="L337" s="71">
        <f t="shared" si="41"/>
        <v>1.0000028757476627</v>
      </c>
      <c r="M337" s="29">
        <f t="shared" si="42"/>
        <v>111.14</v>
      </c>
      <c r="N337" s="71">
        <f t="shared" si="43"/>
        <v>1.0000307351236493</v>
      </c>
      <c r="O337" s="29">
        <f t="shared" si="44"/>
        <v>148.75</v>
      </c>
      <c r="P337" s="71">
        <f t="shared" si="45"/>
        <v>1.0000074476721734</v>
      </c>
      <c r="Q337" s="29">
        <f t="shared" si="46"/>
        <v>18.03</v>
      </c>
      <c r="R337" s="72">
        <f t="shared" si="47"/>
        <v>0.99979347559788889</v>
      </c>
    </row>
    <row r="338" spans="1:18" s="3" customFormat="1" ht="63" x14ac:dyDescent="0.25">
      <c r="A338" s="113" t="s">
        <v>431</v>
      </c>
      <c r="B338" s="102" t="s">
        <v>432</v>
      </c>
      <c r="C338" s="102" t="s">
        <v>983</v>
      </c>
      <c r="D338" s="13" t="s">
        <v>311</v>
      </c>
      <c r="E338" s="142" t="s">
        <v>913</v>
      </c>
      <c r="F338" s="30">
        <v>136.01132070185341</v>
      </c>
      <c r="G338" s="29">
        <v>58.100578060800011</v>
      </c>
      <c r="H338" s="29">
        <v>68.518392167014994</v>
      </c>
      <c r="I338" s="31">
        <v>9.3923504740384018</v>
      </c>
      <c r="J338" s="70"/>
      <c r="K338" s="30">
        <f t="shared" si="40"/>
        <v>136.01</v>
      </c>
      <c r="L338" s="71">
        <f t="shared" si="41"/>
        <v>0.99999028976524451</v>
      </c>
      <c r="M338" s="29">
        <f t="shared" si="42"/>
        <v>58.1</v>
      </c>
      <c r="N338" s="71">
        <f t="shared" si="43"/>
        <v>0.99999005068762992</v>
      </c>
      <c r="O338" s="29">
        <f t="shared" si="44"/>
        <v>68.52</v>
      </c>
      <c r="P338" s="71">
        <f t="shared" si="45"/>
        <v>1.0000234657138638</v>
      </c>
      <c r="Q338" s="29">
        <f t="shared" si="46"/>
        <v>9.39</v>
      </c>
      <c r="R338" s="72">
        <f t="shared" si="47"/>
        <v>0.99974974591877741</v>
      </c>
    </row>
    <row r="339" spans="1:18" s="3" customFormat="1" ht="78.75" x14ac:dyDescent="0.25">
      <c r="A339" s="113" t="s">
        <v>433</v>
      </c>
      <c r="B339" s="102" t="s">
        <v>434</v>
      </c>
      <c r="C339" s="102" t="s">
        <v>984</v>
      </c>
      <c r="D339" s="14" t="s">
        <v>311</v>
      </c>
      <c r="E339" s="142" t="s">
        <v>913</v>
      </c>
      <c r="F339" s="30">
        <v>242.40379976899115</v>
      </c>
      <c r="G339" s="29">
        <v>106.12498393784175</v>
      </c>
      <c r="H339" s="29">
        <v>119.47957341701499</v>
      </c>
      <c r="I339" s="31">
        <v>16.799242414134405</v>
      </c>
      <c r="J339" s="70"/>
      <c r="K339" s="30">
        <f t="shared" si="40"/>
        <v>242.40000000000003</v>
      </c>
      <c r="L339" s="71">
        <f t="shared" si="41"/>
        <v>0.99998432463107123</v>
      </c>
      <c r="M339" s="29">
        <f t="shared" si="42"/>
        <v>106.12</v>
      </c>
      <c r="N339" s="71">
        <f t="shared" si="43"/>
        <v>0.99995303709214545</v>
      </c>
      <c r="O339" s="29">
        <f t="shared" si="44"/>
        <v>119.48</v>
      </c>
      <c r="P339" s="71">
        <f t="shared" si="45"/>
        <v>1.0000035703423842</v>
      </c>
      <c r="Q339" s="29">
        <f t="shared" si="46"/>
        <v>16.8</v>
      </c>
      <c r="R339" s="72">
        <f t="shared" si="47"/>
        <v>1.000045096430358</v>
      </c>
    </row>
    <row r="340" spans="1:18" s="3" customFormat="1" ht="78.75" x14ac:dyDescent="0.25">
      <c r="A340" s="113" t="s">
        <v>435</v>
      </c>
      <c r="B340" s="102" t="s">
        <v>436</v>
      </c>
      <c r="C340" s="102" t="s">
        <v>985</v>
      </c>
      <c r="D340" s="13" t="s">
        <v>311</v>
      </c>
      <c r="E340" s="142" t="s">
        <v>913</v>
      </c>
      <c r="F340" s="30">
        <v>218.7487354335808</v>
      </c>
      <c r="G340" s="29">
        <v>97.501632084172797</v>
      </c>
      <c r="H340" s="29">
        <v>102.627</v>
      </c>
      <c r="I340" s="31">
        <v>18.620103349408005</v>
      </c>
      <c r="J340" s="70"/>
      <c r="K340" s="30">
        <f t="shared" si="40"/>
        <v>218.75</v>
      </c>
      <c r="L340" s="71">
        <f t="shared" si="41"/>
        <v>1.0000057809084779</v>
      </c>
      <c r="M340" s="29">
        <f t="shared" si="42"/>
        <v>97.5</v>
      </c>
      <c r="N340" s="71">
        <f t="shared" si="43"/>
        <v>0.99998326095535106</v>
      </c>
      <c r="O340" s="29">
        <f t="shared" si="44"/>
        <v>102.63</v>
      </c>
      <c r="P340" s="71">
        <f t="shared" si="45"/>
        <v>1.000029232073431</v>
      </c>
      <c r="Q340" s="29">
        <f t="shared" si="46"/>
        <v>18.62</v>
      </c>
      <c r="R340" s="72">
        <f t="shared" si="47"/>
        <v>0.99999444957924966</v>
      </c>
    </row>
    <row r="341" spans="1:18" s="3" customFormat="1" ht="63" x14ac:dyDescent="0.25">
      <c r="A341" s="117" t="s">
        <v>437</v>
      </c>
      <c r="B341" s="102" t="s">
        <v>986</v>
      </c>
      <c r="C341" s="102" t="s">
        <v>987</v>
      </c>
      <c r="D341" s="13" t="s">
        <v>311</v>
      </c>
      <c r="E341" s="142" t="s">
        <v>913</v>
      </c>
      <c r="F341" s="30">
        <v>160.73802106445439</v>
      </c>
      <c r="G341" s="29">
        <v>71.644845675110403</v>
      </c>
      <c r="H341" s="29">
        <v>75.411000000000001</v>
      </c>
      <c r="I341" s="31">
        <v>13.682175389344003</v>
      </c>
      <c r="J341" s="70"/>
      <c r="K341" s="30">
        <f t="shared" si="40"/>
        <v>160.73000000000002</v>
      </c>
      <c r="L341" s="71">
        <f t="shared" si="41"/>
        <v>0.99995009852428662</v>
      </c>
      <c r="M341" s="29">
        <f t="shared" si="42"/>
        <v>71.64</v>
      </c>
      <c r="N341" s="71">
        <f t="shared" si="43"/>
        <v>0.99993236533536023</v>
      </c>
      <c r="O341" s="29">
        <f t="shared" si="44"/>
        <v>75.41</v>
      </c>
      <c r="P341" s="71">
        <f t="shared" si="45"/>
        <v>0.99998673933511018</v>
      </c>
      <c r="Q341" s="29">
        <f t="shared" si="46"/>
        <v>13.68</v>
      </c>
      <c r="R341" s="72">
        <f t="shared" si="47"/>
        <v>0.99984100559435174</v>
      </c>
    </row>
    <row r="342" spans="1:18" s="3" customFormat="1" ht="78.75" x14ac:dyDescent="0.25">
      <c r="A342" s="113" t="s">
        <v>438</v>
      </c>
      <c r="B342" s="102" t="s">
        <v>876</v>
      </c>
      <c r="C342" s="102" t="s">
        <v>988</v>
      </c>
      <c r="D342" s="16" t="s">
        <v>311</v>
      </c>
      <c r="E342" s="142" t="s">
        <v>913</v>
      </c>
      <c r="F342" s="30">
        <v>125.90702170852992</v>
      </c>
      <c r="G342" s="29">
        <v>56.118803095224322</v>
      </c>
      <c r="H342" s="29">
        <v>59.068800000000003</v>
      </c>
      <c r="I342" s="31">
        <v>10.719418613305601</v>
      </c>
      <c r="J342" s="70"/>
      <c r="K342" s="30">
        <f t="shared" si="40"/>
        <v>125.91</v>
      </c>
      <c r="L342" s="71">
        <f t="shared" si="41"/>
        <v>1.0000236546892274</v>
      </c>
      <c r="M342" s="29">
        <f t="shared" si="42"/>
        <v>56.12</v>
      </c>
      <c r="N342" s="71">
        <f t="shared" si="43"/>
        <v>1.000021328052447</v>
      </c>
      <c r="O342" s="29">
        <f t="shared" si="44"/>
        <v>59.07</v>
      </c>
      <c r="P342" s="71">
        <f t="shared" si="45"/>
        <v>1.0000203152933529</v>
      </c>
      <c r="Q342" s="29">
        <f t="shared" si="46"/>
        <v>10.72</v>
      </c>
      <c r="R342" s="72">
        <f t="shared" si="47"/>
        <v>1.000054236774901</v>
      </c>
    </row>
    <row r="343" spans="1:18" s="3" customFormat="1" ht="78.75" x14ac:dyDescent="0.25">
      <c r="A343" s="113" t="s">
        <v>439</v>
      </c>
      <c r="B343" s="102" t="s">
        <v>877</v>
      </c>
      <c r="C343" s="102" t="s">
        <v>989</v>
      </c>
      <c r="D343" s="16" t="s">
        <v>311</v>
      </c>
      <c r="E343" s="142" t="s">
        <v>913</v>
      </c>
      <c r="F343" s="30">
        <v>148.47017307982912</v>
      </c>
      <c r="G343" s="29">
        <v>66.174220032081919</v>
      </c>
      <c r="H343" s="29">
        <v>69.652799999999999</v>
      </c>
      <c r="I343" s="31">
        <v>12.643153047747203</v>
      </c>
      <c r="J343" s="70"/>
      <c r="K343" s="30">
        <f t="shared" si="40"/>
        <v>148.45999999999998</v>
      </c>
      <c r="L343" s="71">
        <f t="shared" si="41"/>
        <v>0.99993148064949267</v>
      </c>
      <c r="M343" s="29">
        <f t="shared" si="42"/>
        <v>66.17</v>
      </c>
      <c r="N343" s="71">
        <f t="shared" si="43"/>
        <v>0.99993622845754926</v>
      </c>
      <c r="O343" s="29">
        <f t="shared" si="44"/>
        <v>69.650000000000006</v>
      </c>
      <c r="P343" s="71">
        <f t="shared" si="45"/>
        <v>0.99995980061103085</v>
      </c>
      <c r="Q343" s="29">
        <f t="shared" si="46"/>
        <v>12.64</v>
      </c>
      <c r="R343" s="72">
        <f t="shared" si="47"/>
        <v>0.99975061222977413</v>
      </c>
    </row>
    <row r="344" spans="1:18" s="3" customFormat="1" ht="47.25" x14ac:dyDescent="0.25">
      <c r="A344" s="113" t="s">
        <v>440</v>
      </c>
      <c r="B344" s="102" t="s">
        <v>441</v>
      </c>
      <c r="C344" s="102" t="s">
        <v>990</v>
      </c>
      <c r="D344" s="16" t="s">
        <v>311</v>
      </c>
      <c r="E344" s="142"/>
      <c r="F344" s="30">
        <v>203.43836073162754</v>
      </c>
      <c r="G344" s="29">
        <v>132.87879432849309</v>
      </c>
      <c r="H344" s="29">
        <v>52.587566098484857</v>
      </c>
      <c r="I344" s="31">
        <v>17.972000304649605</v>
      </c>
      <c r="J344" s="70"/>
      <c r="K344" s="30">
        <f t="shared" si="40"/>
        <v>203.44</v>
      </c>
      <c r="L344" s="71">
        <f t="shared" si="41"/>
        <v>1.0000080578135144</v>
      </c>
      <c r="M344" s="29">
        <f t="shared" si="42"/>
        <v>132.88</v>
      </c>
      <c r="N344" s="71">
        <f t="shared" si="43"/>
        <v>1.0000090734681406</v>
      </c>
      <c r="O344" s="29">
        <f t="shared" si="44"/>
        <v>52.59</v>
      </c>
      <c r="P344" s="71">
        <f t="shared" si="45"/>
        <v>1.0000462828325347</v>
      </c>
      <c r="Q344" s="29">
        <f t="shared" si="46"/>
        <v>17.97</v>
      </c>
      <c r="R344" s="72">
        <f t="shared" si="47"/>
        <v>0.99988869883064224</v>
      </c>
    </row>
    <row r="345" spans="1:18" s="3" customFormat="1" ht="47.25" x14ac:dyDescent="0.25">
      <c r="A345" s="113" t="s">
        <v>442</v>
      </c>
      <c r="B345" s="102" t="s">
        <v>443</v>
      </c>
      <c r="C345" s="102" t="s">
        <v>991</v>
      </c>
      <c r="D345" s="16" t="s">
        <v>311</v>
      </c>
      <c r="E345" s="142"/>
      <c r="F345" s="30">
        <v>234.38506686659741</v>
      </c>
      <c r="G345" s="29">
        <v>110.98064251499042</v>
      </c>
      <c r="H345" s="29">
        <v>101.1220244318182</v>
      </c>
      <c r="I345" s="31">
        <v>22.282399919788801</v>
      </c>
      <c r="J345" s="70"/>
      <c r="K345" s="30">
        <f t="shared" si="40"/>
        <v>234.38000000000002</v>
      </c>
      <c r="L345" s="71">
        <f t="shared" si="41"/>
        <v>0.9999783822977073</v>
      </c>
      <c r="M345" s="29">
        <f t="shared" si="42"/>
        <v>110.98</v>
      </c>
      <c r="N345" s="71">
        <f t="shared" si="43"/>
        <v>0.99999421056703353</v>
      </c>
      <c r="O345" s="29">
        <f t="shared" si="44"/>
        <v>101.12</v>
      </c>
      <c r="P345" s="71">
        <f t="shared" si="45"/>
        <v>0.99997998030765722</v>
      </c>
      <c r="Q345" s="29">
        <f t="shared" si="46"/>
        <v>22.28</v>
      </c>
      <c r="R345" s="72">
        <f t="shared" si="47"/>
        <v>0.99989229527351453</v>
      </c>
    </row>
    <row r="346" spans="1:18" s="3" customFormat="1" ht="18.75" x14ac:dyDescent="0.25">
      <c r="A346" s="138" t="s">
        <v>444</v>
      </c>
      <c r="B346" s="139"/>
      <c r="C346" s="102"/>
      <c r="D346" s="139"/>
      <c r="E346" s="139"/>
      <c r="F346" s="30"/>
      <c r="G346" s="29"/>
      <c r="H346" s="29"/>
      <c r="I346" s="31"/>
      <c r="J346" s="70"/>
      <c r="K346" s="30"/>
      <c r="L346" s="71"/>
      <c r="M346" s="29"/>
      <c r="N346" s="71"/>
      <c r="O346" s="29"/>
      <c r="P346" s="71"/>
      <c r="Q346" s="29"/>
      <c r="R346" s="72"/>
    </row>
    <row r="347" spans="1:18" s="3" customFormat="1" ht="126" x14ac:dyDescent="0.25">
      <c r="A347" s="130" t="s">
        <v>445</v>
      </c>
      <c r="B347" s="102" t="s">
        <v>446</v>
      </c>
      <c r="C347" s="102" t="s">
        <v>992</v>
      </c>
      <c r="D347" s="19" t="s">
        <v>19</v>
      </c>
      <c r="E347" s="142"/>
      <c r="F347" s="30">
        <v>11387.947242931201</v>
      </c>
      <c r="G347" s="29">
        <v>7188.7018254336008</v>
      </c>
      <c r="H347" s="29">
        <v>3375.54</v>
      </c>
      <c r="I347" s="31">
        <v>823.70541749760014</v>
      </c>
      <c r="J347" s="70"/>
      <c r="K347" s="30">
        <f t="shared" ref="K347:K350" si="48">SUM(M347,O347,Q347)</f>
        <v>11387.95</v>
      </c>
      <c r="L347" s="71">
        <f t="shared" ref="L347:L350" si="49">K347/F347</f>
        <v>1.0000002421041072</v>
      </c>
      <c r="M347" s="29">
        <f t="shared" ref="M347:M350" si="50">ROUND(G347-(G347*$M$6*$F$6),2)</f>
        <v>7188.7</v>
      </c>
      <c r="N347" s="71">
        <f t="shared" ref="N347:N350" si="51">M347/G347</f>
        <v>0.99999974606908937</v>
      </c>
      <c r="O347" s="29">
        <f t="shared" ref="O347:O350" si="52">ROUND(H347-(H347*$O$6*$F$6),2)</f>
        <v>3375.54</v>
      </c>
      <c r="P347" s="71">
        <f t="shared" ref="P347:P350" si="53">O347/H347</f>
        <v>1</v>
      </c>
      <c r="Q347" s="29">
        <f t="shared" ref="Q347:Q350" si="54">ROUND((I347-(I347*$Q$6*$F$6)),2)</f>
        <v>823.71</v>
      </c>
      <c r="R347" s="72">
        <f t="shared" ref="R347:R350" si="55">Q347/I347</f>
        <v>1.0000055632782092</v>
      </c>
    </row>
    <row r="348" spans="1:18" s="3" customFormat="1" ht="110.25" x14ac:dyDescent="0.25">
      <c r="A348" s="130" t="s">
        <v>447</v>
      </c>
      <c r="B348" s="102" t="s">
        <v>448</v>
      </c>
      <c r="C348" s="102" t="s">
        <v>993</v>
      </c>
      <c r="D348" s="19" t="s">
        <v>19</v>
      </c>
      <c r="E348" s="142"/>
      <c r="F348" s="30">
        <v>8451.3689449881585</v>
      </c>
      <c r="G348" s="29">
        <v>6213.5714621030393</v>
      </c>
      <c r="H348" s="29">
        <v>1627.5360000000001</v>
      </c>
      <c r="I348" s="31">
        <v>610.26148288512002</v>
      </c>
      <c r="J348" s="70"/>
      <c r="K348" s="30">
        <f t="shared" si="48"/>
        <v>8451.369999999999</v>
      </c>
      <c r="L348" s="71">
        <f t="shared" si="49"/>
        <v>1.0000001248332486</v>
      </c>
      <c r="M348" s="29">
        <f t="shared" si="50"/>
        <v>6213.57</v>
      </c>
      <c r="N348" s="71">
        <f t="shared" si="51"/>
        <v>0.99999976469200547</v>
      </c>
      <c r="O348" s="29">
        <f t="shared" si="52"/>
        <v>1627.54</v>
      </c>
      <c r="P348" s="71">
        <f t="shared" si="53"/>
        <v>1.0000024577029325</v>
      </c>
      <c r="Q348" s="29">
        <f t="shared" si="54"/>
        <v>610.26</v>
      </c>
      <c r="R348" s="72">
        <f t="shared" si="55"/>
        <v>0.99999757008239643</v>
      </c>
    </row>
    <row r="349" spans="1:18" s="3" customFormat="1" ht="141.75" x14ac:dyDescent="0.25">
      <c r="A349" s="130" t="s">
        <v>449</v>
      </c>
      <c r="B349" s="102" t="s">
        <v>450</v>
      </c>
      <c r="C349" s="102" t="s">
        <v>994</v>
      </c>
      <c r="D349" s="19" t="s">
        <v>19</v>
      </c>
      <c r="E349" s="142"/>
      <c r="F349" s="30">
        <v>3620.896672087295</v>
      </c>
      <c r="G349" s="29">
        <v>3304.8090096426999</v>
      </c>
      <c r="H349" s="29">
        <v>58.14</v>
      </c>
      <c r="I349" s="31">
        <v>257.94766244459521</v>
      </c>
      <c r="J349" s="70"/>
      <c r="K349" s="30">
        <f t="shared" si="48"/>
        <v>3620.8999999999996</v>
      </c>
      <c r="L349" s="71">
        <f t="shared" si="49"/>
        <v>1.000000919085245</v>
      </c>
      <c r="M349" s="29">
        <f t="shared" si="50"/>
        <v>3304.81</v>
      </c>
      <c r="N349" s="71">
        <f t="shared" si="51"/>
        <v>1.0000002996715687</v>
      </c>
      <c r="O349" s="29">
        <f t="shared" si="52"/>
        <v>58.14</v>
      </c>
      <c r="P349" s="71">
        <f t="shared" si="53"/>
        <v>1</v>
      </c>
      <c r="Q349" s="29">
        <f t="shared" si="54"/>
        <v>257.95</v>
      </c>
      <c r="R349" s="72">
        <f t="shared" si="55"/>
        <v>1.000009062130599</v>
      </c>
    </row>
    <row r="350" spans="1:18" s="3" customFormat="1" ht="47.25" x14ac:dyDescent="0.25">
      <c r="A350" s="117" t="s">
        <v>878</v>
      </c>
      <c r="B350" s="111" t="s">
        <v>879</v>
      </c>
      <c r="C350" s="101" t="s">
        <v>1176</v>
      </c>
      <c r="D350" s="19" t="s">
        <v>21</v>
      </c>
      <c r="E350" s="142" t="s">
        <v>898</v>
      </c>
      <c r="F350" s="30">
        <v>2178.8997027840001</v>
      </c>
      <c r="G350" s="29">
        <v>2178.8997027840001</v>
      </c>
      <c r="H350" s="29">
        <v>0</v>
      </c>
      <c r="I350" s="31">
        <v>0</v>
      </c>
      <c r="J350" s="70"/>
      <c r="K350" s="30">
        <f t="shared" si="48"/>
        <v>2178.9</v>
      </c>
      <c r="L350" s="71">
        <f t="shared" si="49"/>
        <v>1.0000001364064623</v>
      </c>
      <c r="M350" s="29">
        <f t="shared" si="50"/>
        <v>2178.9</v>
      </c>
      <c r="N350" s="71">
        <f t="shared" si="51"/>
        <v>1.0000001364064623</v>
      </c>
      <c r="O350" s="29">
        <f t="shared" si="52"/>
        <v>0</v>
      </c>
      <c r="P350" s="71" t="e">
        <f t="shared" si="53"/>
        <v>#DIV/0!</v>
      </c>
      <c r="Q350" s="29">
        <f t="shared" si="54"/>
        <v>0</v>
      </c>
      <c r="R350" s="72" t="e">
        <f t="shared" si="55"/>
        <v>#DIV/0!</v>
      </c>
    </row>
    <row r="351" spans="1:18" s="3" customFormat="1" ht="78.75" x14ac:dyDescent="0.25">
      <c r="A351" s="130" t="s">
        <v>453</v>
      </c>
      <c r="B351" s="102" t="s">
        <v>454</v>
      </c>
      <c r="C351" s="102" t="s">
        <v>995</v>
      </c>
      <c r="D351" s="16" t="s">
        <v>19</v>
      </c>
      <c r="E351" s="144" t="s">
        <v>798</v>
      </c>
      <c r="F351" s="30">
        <v>989.02448647884796</v>
      </c>
      <c r="G351" s="29">
        <v>858.05568597196793</v>
      </c>
      <c r="H351" s="29">
        <v>58.14</v>
      </c>
      <c r="I351" s="31">
        <v>72.828800506880015</v>
      </c>
      <c r="J351" s="70"/>
      <c r="K351" s="30">
        <f t="shared" ref="K351:K399" si="56">SUM(M351,O351,Q351)</f>
        <v>989.03</v>
      </c>
      <c r="L351" s="71">
        <f t="shared" ref="L351:L399" si="57">K351/F351</f>
        <v>1.0000055747064176</v>
      </c>
      <c r="M351" s="29">
        <f t="shared" ref="M351:M399" si="58">ROUND(G351-(G351*$M$6*$F$6),2)</f>
        <v>858.06</v>
      </c>
      <c r="N351" s="71">
        <f t="shared" ref="N351:N399" si="59">M351/G351</f>
        <v>1.0000050276783925</v>
      </c>
      <c r="O351" s="29">
        <f t="shared" ref="O351:O399" si="60">ROUND(H351-(H351*$O$6*$F$6),2)</f>
        <v>58.14</v>
      </c>
      <c r="P351" s="71">
        <f t="shared" ref="P351:P399" si="61">O351/H351</f>
        <v>1</v>
      </c>
      <c r="Q351" s="29">
        <f t="shared" ref="Q351:Q399" si="62">ROUND((I351-(I351*$Q$6*$F$6)),2)</f>
        <v>72.83</v>
      </c>
      <c r="R351" s="72">
        <f t="shared" ref="R351:R399" si="63">Q351/I351</f>
        <v>1.0000164700381118</v>
      </c>
    </row>
    <row r="352" spans="1:18" s="3" customFormat="1" ht="78.75" x14ac:dyDescent="0.25">
      <c r="A352" s="130" t="s">
        <v>455</v>
      </c>
      <c r="B352" s="102" t="s">
        <v>456</v>
      </c>
      <c r="C352" s="102" t="s">
        <v>996</v>
      </c>
      <c r="D352" s="16" t="s">
        <v>19</v>
      </c>
      <c r="E352" s="144" t="s">
        <v>798</v>
      </c>
      <c r="F352" s="30">
        <v>3322.26491588096</v>
      </c>
      <c r="G352" s="29">
        <v>2882.3232795033596</v>
      </c>
      <c r="H352" s="29">
        <v>195.3</v>
      </c>
      <c r="I352" s="31">
        <v>244.64163637760001</v>
      </c>
      <c r="J352" s="70"/>
      <c r="K352" s="30">
        <f t="shared" si="56"/>
        <v>3322.26</v>
      </c>
      <c r="L352" s="71">
        <f t="shared" si="57"/>
        <v>0.99999852032240533</v>
      </c>
      <c r="M352" s="29">
        <f t="shared" si="58"/>
        <v>2882.32</v>
      </c>
      <c r="N352" s="71">
        <f t="shared" si="59"/>
        <v>0.99999886220141132</v>
      </c>
      <c r="O352" s="29">
        <f t="shared" si="60"/>
        <v>195.3</v>
      </c>
      <c r="P352" s="71">
        <f t="shared" si="61"/>
        <v>1</v>
      </c>
      <c r="Q352" s="29">
        <f t="shared" si="62"/>
        <v>244.64</v>
      </c>
      <c r="R352" s="72">
        <f t="shared" si="63"/>
        <v>0.99999331112387801</v>
      </c>
    </row>
    <row r="353" spans="1:18" s="3" customFormat="1" ht="94.5" x14ac:dyDescent="0.25">
      <c r="A353" s="130" t="s">
        <v>457</v>
      </c>
      <c r="B353" s="102" t="s">
        <v>458</v>
      </c>
      <c r="C353" s="102" t="s">
        <v>997</v>
      </c>
      <c r="D353" s="16" t="s">
        <v>452</v>
      </c>
      <c r="E353" s="74"/>
      <c r="F353" s="30">
        <v>2331.9748585932803</v>
      </c>
      <c r="G353" s="29">
        <v>2079.4641581260803</v>
      </c>
      <c r="H353" s="29">
        <v>140.9</v>
      </c>
      <c r="I353" s="31">
        <v>111.61070046720002</v>
      </c>
      <c r="J353" s="70"/>
      <c r="K353" s="30">
        <f t="shared" si="56"/>
        <v>2331.9700000000003</v>
      </c>
      <c r="L353" s="71">
        <f t="shared" si="57"/>
        <v>0.99999791653273529</v>
      </c>
      <c r="M353" s="29">
        <f t="shared" si="58"/>
        <v>2079.46</v>
      </c>
      <c r="N353" s="71">
        <f t="shared" si="59"/>
        <v>0.99999800038578979</v>
      </c>
      <c r="O353" s="29">
        <f t="shared" si="60"/>
        <v>140.9</v>
      </c>
      <c r="P353" s="71">
        <f t="shared" si="61"/>
        <v>1</v>
      </c>
      <c r="Q353" s="29">
        <f t="shared" si="62"/>
        <v>111.61</v>
      </c>
      <c r="R353" s="72">
        <f t="shared" si="63"/>
        <v>0.99999372401394238</v>
      </c>
    </row>
    <row r="354" spans="1:18" s="3" customFormat="1" ht="94.5" x14ac:dyDescent="0.25">
      <c r="A354" s="130" t="s">
        <v>459</v>
      </c>
      <c r="B354" s="102" t="s">
        <v>460</v>
      </c>
      <c r="C354" s="102" t="s">
        <v>998</v>
      </c>
      <c r="D354" s="16" t="s">
        <v>19</v>
      </c>
      <c r="E354" s="74"/>
      <c r="F354" s="30">
        <v>4088.7791128217596</v>
      </c>
      <c r="G354" s="29">
        <v>3612.8660461977593</v>
      </c>
      <c r="H354" s="29">
        <v>244.8</v>
      </c>
      <c r="I354" s="31">
        <v>231.113066624</v>
      </c>
      <c r="J354" s="70"/>
      <c r="K354" s="30">
        <f t="shared" si="56"/>
        <v>4088.78</v>
      </c>
      <c r="L354" s="71">
        <f t="shared" si="57"/>
        <v>1.0000002169787645</v>
      </c>
      <c r="M354" s="29">
        <f t="shared" si="58"/>
        <v>3612.87</v>
      </c>
      <c r="N354" s="71">
        <f t="shared" si="59"/>
        <v>1.0000010943672393</v>
      </c>
      <c r="O354" s="29">
        <f t="shared" si="60"/>
        <v>244.8</v>
      </c>
      <c r="P354" s="71">
        <f t="shared" si="61"/>
        <v>1</v>
      </c>
      <c r="Q354" s="29">
        <f t="shared" si="62"/>
        <v>231.11</v>
      </c>
      <c r="R354" s="72">
        <f t="shared" si="63"/>
        <v>0.99998673106611935</v>
      </c>
    </row>
    <row r="355" spans="1:18" s="3" customFormat="1" ht="31.5" x14ac:dyDescent="0.25">
      <c r="A355" s="130" t="s">
        <v>461</v>
      </c>
      <c r="B355" s="102" t="s">
        <v>462</v>
      </c>
      <c r="C355" s="102" t="s">
        <v>463</v>
      </c>
      <c r="D355" s="74" t="s">
        <v>891</v>
      </c>
      <c r="E355" s="74" t="s">
        <v>899</v>
      </c>
      <c r="F355" s="30">
        <v>1419.981750854656</v>
      </c>
      <c r="G355" s="29">
        <v>1419.981750854656</v>
      </c>
      <c r="H355" s="29">
        <v>0</v>
      </c>
      <c r="I355" s="31">
        <v>0</v>
      </c>
      <c r="J355" s="70"/>
      <c r="K355" s="30">
        <f t="shared" si="56"/>
        <v>1419.98</v>
      </c>
      <c r="L355" s="71">
        <f t="shared" si="57"/>
        <v>0.99999876698791734</v>
      </c>
      <c r="M355" s="29">
        <f t="shared" si="58"/>
        <v>1419.98</v>
      </c>
      <c r="N355" s="71">
        <f t="shared" si="59"/>
        <v>0.99999876698791734</v>
      </c>
      <c r="O355" s="29">
        <f t="shared" si="60"/>
        <v>0</v>
      </c>
      <c r="P355" s="71" t="e">
        <f t="shared" si="61"/>
        <v>#DIV/0!</v>
      </c>
      <c r="Q355" s="29">
        <f t="shared" si="62"/>
        <v>0</v>
      </c>
      <c r="R355" s="72" t="e">
        <f t="shared" si="63"/>
        <v>#DIV/0!</v>
      </c>
    </row>
    <row r="356" spans="1:18" s="3" customFormat="1" ht="126" x14ac:dyDescent="0.25">
      <c r="A356" s="130" t="s">
        <v>464</v>
      </c>
      <c r="B356" s="102" t="s">
        <v>465</v>
      </c>
      <c r="C356" s="141" t="s">
        <v>999</v>
      </c>
      <c r="D356" s="16" t="s">
        <v>466</v>
      </c>
      <c r="E356" s="144"/>
      <c r="F356" s="30">
        <v>3140.3141580236797</v>
      </c>
      <c r="G356" s="29">
        <v>2743.5939460300797</v>
      </c>
      <c r="H356" s="29">
        <v>185.9</v>
      </c>
      <c r="I356" s="31">
        <v>210.8202119936</v>
      </c>
      <c r="J356" s="70"/>
      <c r="K356" s="30">
        <f t="shared" si="56"/>
        <v>3140.3100000000004</v>
      </c>
      <c r="L356" s="71">
        <f t="shared" si="57"/>
        <v>0.99999867592111169</v>
      </c>
      <c r="M356" s="29">
        <f t="shared" si="58"/>
        <v>2743.59</v>
      </c>
      <c r="N356" s="71">
        <f t="shared" si="59"/>
        <v>0.99999856172955726</v>
      </c>
      <c r="O356" s="29">
        <f t="shared" si="60"/>
        <v>185.9</v>
      </c>
      <c r="P356" s="71">
        <f t="shared" si="61"/>
        <v>1</v>
      </c>
      <c r="Q356" s="29">
        <f t="shared" si="62"/>
        <v>210.82</v>
      </c>
      <c r="R356" s="72">
        <f t="shared" si="63"/>
        <v>0.99999899443417684</v>
      </c>
    </row>
    <row r="357" spans="1:18" s="3" customFormat="1" ht="126" x14ac:dyDescent="0.25">
      <c r="A357" s="130" t="s">
        <v>467</v>
      </c>
      <c r="B357" s="102" t="s">
        <v>468</v>
      </c>
      <c r="C357" s="141" t="s">
        <v>1000</v>
      </c>
      <c r="D357" s="16" t="s">
        <v>466</v>
      </c>
      <c r="E357" s="144"/>
      <c r="F357" s="30">
        <v>1820.5169308057598</v>
      </c>
      <c r="G357" s="29">
        <v>1590.9598030233599</v>
      </c>
      <c r="H357" s="29">
        <v>107.80000000000001</v>
      </c>
      <c r="I357" s="31">
        <v>121.7571277824</v>
      </c>
      <c r="J357" s="70"/>
      <c r="K357" s="30">
        <f t="shared" si="56"/>
        <v>1820.52</v>
      </c>
      <c r="L357" s="71">
        <f t="shared" si="57"/>
        <v>1.0000016858916214</v>
      </c>
      <c r="M357" s="29">
        <f t="shared" si="58"/>
        <v>1590.96</v>
      </c>
      <c r="N357" s="71">
        <f t="shared" si="59"/>
        <v>1.0000001238099414</v>
      </c>
      <c r="O357" s="29">
        <f t="shared" si="60"/>
        <v>107.8</v>
      </c>
      <c r="P357" s="71">
        <f t="shared" si="61"/>
        <v>0.99999999999999989</v>
      </c>
      <c r="Q357" s="29">
        <f t="shared" si="62"/>
        <v>121.76</v>
      </c>
      <c r="R357" s="72">
        <f t="shared" si="63"/>
        <v>1.0000235897286041</v>
      </c>
    </row>
    <row r="358" spans="1:18" s="3" customFormat="1" ht="94.5" x14ac:dyDescent="0.25">
      <c r="A358" s="130" t="s">
        <v>469</v>
      </c>
      <c r="B358" s="102" t="s">
        <v>470</v>
      </c>
      <c r="C358" s="102" t="s">
        <v>1001</v>
      </c>
      <c r="D358" s="16" t="s">
        <v>471</v>
      </c>
      <c r="E358" s="144"/>
      <c r="F358" s="30">
        <v>383.20696767703163</v>
      </c>
      <c r="G358" s="29">
        <v>251.11200886847183</v>
      </c>
      <c r="H358" s="29">
        <v>73.948906709999989</v>
      </c>
      <c r="I358" s="31">
        <v>58.146052098559757</v>
      </c>
      <c r="J358" s="70"/>
      <c r="K358" s="30">
        <f t="shared" si="56"/>
        <v>383.21</v>
      </c>
      <c r="L358" s="71">
        <f t="shared" si="57"/>
        <v>1.0000079130162658</v>
      </c>
      <c r="M358" s="29">
        <f t="shared" si="58"/>
        <v>251.11</v>
      </c>
      <c r="N358" s="71">
        <f t="shared" si="59"/>
        <v>0.99999200010990763</v>
      </c>
      <c r="O358" s="29">
        <f t="shared" si="60"/>
        <v>73.95</v>
      </c>
      <c r="P358" s="71">
        <f t="shared" si="61"/>
        <v>1.0000147843970744</v>
      </c>
      <c r="Q358" s="29">
        <f t="shared" si="62"/>
        <v>58.15</v>
      </c>
      <c r="R358" s="72">
        <f t="shared" si="63"/>
        <v>1.0000678962938627</v>
      </c>
    </row>
    <row r="359" spans="1:18" s="3" customFormat="1" ht="31.5" x14ac:dyDescent="0.25">
      <c r="A359" s="130" t="s">
        <v>472</v>
      </c>
      <c r="B359" s="102" t="s">
        <v>473</v>
      </c>
      <c r="C359" s="141" t="s">
        <v>474</v>
      </c>
      <c r="D359" s="16" t="s">
        <v>372</v>
      </c>
      <c r="E359" s="74" t="s">
        <v>797</v>
      </c>
      <c r="F359" s="30">
        <v>998.20202783843035</v>
      </c>
      <c r="G359" s="29">
        <v>463.72766783843042</v>
      </c>
      <c r="H359" s="29">
        <v>534.47435999999993</v>
      </c>
      <c r="I359" s="31">
        <v>0</v>
      </c>
      <c r="J359" s="70"/>
      <c r="K359" s="30">
        <f t="shared" si="56"/>
        <v>998.2</v>
      </c>
      <c r="L359" s="71">
        <f t="shared" si="57"/>
        <v>0.99999796850900546</v>
      </c>
      <c r="M359" s="29">
        <f t="shared" si="58"/>
        <v>463.73</v>
      </c>
      <c r="N359" s="71">
        <f t="shared" si="59"/>
        <v>1.0000050291620091</v>
      </c>
      <c r="O359" s="29">
        <f t="shared" si="60"/>
        <v>534.47</v>
      </c>
      <c r="P359" s="71">
        <f t="shared" si="61"/>
        <v>0.99999184245246131</v>
      </c>
      <c r="Q359" s="29">
        <f t="shared" si="62"/>
        <v>0</v>
      </c>
      <c r="R359" s="72" t="e">
        <f t="shared" si="63"/>
        <v>#DIV/0!</v>
      </c>
    </row>
    <row r="360" spans="1:18" s="3" customFormat="1" ht="31.5" x14ac:dyDescent="0.25">
      <c r="A360" s="130" t="s">
        <v>475</v>
      </c>
      <c r="B360" s="102" t="s">
        <v>476</v>
      </c>
      <c r="C360" s="141" t="s">
        <v>474</v>
      </c>
      <c r="D360" s="16" t="s">
        <v>372</v>
      </c>
      <c r="E360" s="74" t="s">
        <v>797</v>
      </c>
      <c r="F360" s="30">
        <v>1682.400090938163</v>
      </c>
      <c r="G360" s="29">
        <v>781.58073093816313</v>
      </c>
      <c r="H360" s="29">
        <v>900.81935999999996</v>
      </c>
      <c r="I360" s="31">
        <v>0</v>
      </c>
      <c r="J360" s="70"/>
      <c r="K360" s="30">
        <f t="shared" si="56"/>
        <v>1682.4</v>
      </c>
      <c r="L360" s="71">
        <f t="shared" si="57"/>
        <v>0.99999994594736208</v>
      </c>
      <c r="M360" s="29">
        <f t="shared" si="58"/>
        <v>781.58</v>
      </c>
      <c r="N360" s="71">
        <f t="shared" si="59"/>
        <v>0.99999906479505685</v>
      </c>
      <c r="O360" s="29">
        <f t="shared" si="60"/>
        <v>900.82</v>
      </c>
      <c r="P360" s="71">
        <f t="shared" si="61"/>
        <v>1.0000007104643045</v>
      </c>
      <c r="Q360" s="29">
        <f t="shared" si="62"/>
        <v>0</v>
      </c>
      <c r="R360" s="72" t="e">
        <f t="shared" si="63"/>
        <v>#DIV/0!</v>
      </c>
    </row>
    <row r="361" spans="1:18" s="3" customFormat="1" ht="47.25" x14ac:dyDescent="0.25">
      <c r="A361" s="130" t="s">
        <v>477</v>
      </c>
      <c r="B361" s="102" t="s">
        <v>1002</v>
      </c>
      <c r="C361" s="141" t="s">
        <v>1003</v>
      </c>
      <c r="D361" s="74" t="s">
        <v>296</v>
      </c>
      <c r="E361" s="74" t="s">
        <v>797</v>
      </c>
      <c r="F361" s="30">
        <v>659.71525431132159</v>
      </c>
      <c r="G361" s="29">
        <v>344.54725431132158</v>
      </c>
      <c r="H361" s="29">
        <v>315.16799999999995</v>
      </c>
      <c r="I361" s="31">
        <v>0</v>
      </c>
      <c r="J361" s="70"/>
      <c r="K361" s="30">
        <f t="shared" si="56"/>
        <v>659.72</v>
      </c>
      <c r="L361" s="71">
        <f t="shared" si="57"/>
        <v>1.0000071935409216</v>
      </c>
      <c r="M361" s="29">
        <f t="shared" si="58"/>
        <v>344.55</v>
      </c>
      <c r="N361" s="71">
        <f t="shared" si="59"/>
        <v>1.0000079689756458</v>
      </c>
      <c r="O361" s="29">
        <f t="shared" si="60"/>
        <v>315.17</v>
      </c>
      <c r="P361" s="71">
        <f t="shared" si="61"/>
        <v>1.0000063458219111</v>
      </c>
      <c r="Q361" s="29">
        <f t="shared" si="62"/>
        <v>0</v>
      </c>
      <c r="R361" s="72" t="e">
        <f t="shared" si="63"/>
        <v>#DIV/0!</v>
      </c>
    </row>
    <row r="362" spans="1:18" s="3" customFormat="1" ht="141.75" x14ac:dyDescent="0.25">
      <c r="A362" s="130" t="s">
        <v>478</v>
      </c>
      <c r="B362" s="102" t="s">
        <v>479</v>
      </c>
      <c r="C362" s="141" t="s">
        <v>480</v>
      </c>
      <c r="D362" s="16" t="s">
        <v>481</v>
      </c>
      <c r="E362" s="74" t="s">
        <v>797</v>
      </c>
      <c r="F362" s="30">
        <v>12750.39002310656</v>
      </c>
      <c r="G362" s="29">
        <v>12750.39002310656</v>
      </c>
      <c r="H362" s="29">
        <v>0</v>
      </c>
      <c r="I362" s="31">
        <v>0</v>
      </c>
      <c r="J362" s="70"/>
      <c r="K362" s="30">
        <f t="shared" si="56"/>
        <v>12750.39</v>
      </c>
      <c r="L362" s="71">
        <f t="shared" si="57"/>
        <v>0.99999999818777618</v>
      </c>
      <c r="M362" s="29">
        <f t="shared" si="58"/>
        <v>12750.39</v>
      </c>
      <c r="N362" s="71">
        <f t="shared" si="59"/>
        <v>0.99999999818777618</v>
      </c>
      <c r="O362" s="29">
        <f t="shared" si="60"/>
        <v>0</v>
      </c>
      <c r="P362" s="71" t="e">
        <f t="shared" si="61"/>
        <v>#DIV/0!</v>
      </c>
      <c r="Q362" s="29">
        <f t="shared" si="62"/>
        <v>0</v>
      </c>
      <c r="R362" s="72" t="e">
        <f t="shared" si="63"/>
        <v>#DIV/0!</v>
      </c>
    </row>
    <row r="363" spans="1:18" s="3" customFormat="1" ht="141.75" x14ac:dyDescent="0.25">
      <c r="A363" s="130" t="s">
        <v>482</v>
      </c>
      <c r="B363" s="102" t="s">
        <v>483</v>
      </c>
      <c r="C363" s="141" t="s">
        <v>480</v>
      </c>
      <c r="D363" s="16" t="s">
        <v>481</v>
      </c>
      <c r="E363" s="74" t="s">
        <v>797</v>
      </c>
      <c r="F363" s="30">
        <v>30230.777988730882</v>
      </c>
      <c r="G363" s="29">
        <v>30230.777988730882</v>
      </c>
      <c r="H363" s="29">
        <v>0</v>
      </c>
      <c r="I363" s="31">
        <v>0</v>
      </c>
      <c r="J363" s="70"/>
      <c r="K363" s="30">
        <f t="shared" si="56"/>
        <v>30230.78</v>
      </c>
      <c r="L363" s="71">
        <f t="shared" si="57"/>
        <v>1.0000000665305113</v>
      </c>
      <c r="M363" s="29">
        <f t="shared" si="58"/>
        <v>30230.78</v>
      </c>
      <c r="N363" s="71">
        <f t="shared" si="59"/>
        <v>1.0000000665305113</v>
      </c>
      <c r="O363" s="29">
        <f t="shared" si="60"/>
        <v>0</v>
      </c>
      <c r="P363" s="71" t="e">
        <f t="shared" si="61"/>
        <v>#DIV/0!</v>
      </c>
      <c r="Q363" s="29">
        <f t="shared" si="62"/>
        <v>0</v>
      </c>
      <c r="R363" s="72" t="e">
        <f t="shared" si="63"/>
        <v>#DIV/0!</v>
      </c>
    </row>
    <row r="364" spans="1:18" s="3" customFormat="1" ht="141.75" x14ac:dyDescent="0.25">
      <c r="A364" s="130" t="s">
        <v>484</v>
      </c>
      <c r="B364" s="102" t="s">
        <v>485</v>
      </c>
      <c r="C364" s="141" t="s">
        <v>480</v>
      </c>
      <c r="D364" s="16" t="s">
        <v>481</v>
      </c>
      <c r="E364" s="74" t="s">
        <v>797</v>
      </c>
      <c r="F364" s="30">
        <v>34993.654455316479</v>
      </c>
      <c r="G364" s="29">
        <v>34993.654455316479</v>
      </c>
      <c r="H364" s="29">
        <v>0</v>
      </c>
      <c r="I364" s="31">
        <v>0</v>
      </c>
      <c r="J364" s="70"/>
      <c r="K364" s="30">
        <f t="shared" si="56"/>
        <v>34993.65</v>
      </c>
      <c r="L364" s="71">
        <f t="shared" si="57"/>
        <v>0.99999987268216062</v>
      </c>
      <c r="M364" s="29">
        <f t="shared" si="58"/>
        <v>34993.65</v>
      </c>
      <c r="N364" s="71">
        <f t="shared" si="59"/>
        <v>0.99999987268216062</v>
      </c>
      <c r="O364" s="29">
        <f t="shared" si="60"/>
        <v>0</v>
      </c>
      <c r="P364" s="71" t="e">
        <f t="shared" si="61"/>
        <v>#DIV/0!</v>
      </c>
      <c r="Q364" s="29">
        <f t="shared" si="62"/>
        <v>0</v>
      </c>
      <c r="R364" s="72" t="e">
        <f t="shared" si="63"/>
        <v>#DIV/0!</v>
      </c>
    </row>
    <row r="365" spans="1:18" s="3" customFormat="1" ht="31.5" x14ac:dyDescent="0.25">
      <c r="A365" s="130" t="s">
        <v>486</v>
      </c>
      <c r="B365" s="102" t="s">
        <v>487</v>
      </c>
      <c r="C365" s="141"/>
      <c r="D365" s="16" t="s">
        <v>481</v>
      </c>
      <c r="E365" s="74" t="s">
        <v>797</v>
      </c>
      <c r="F365" s="30">
        <v>74281.326145224695</v>
      </c>
      <c r="G365" s="29">
        <v>74281.326145224695</v>
      </c>
      <c r="H365" s="29">
        <v>0</v>
      </c>
      <c r="I365" s="31">
        <v>0</v>
      </c>
      <c r="J365" s="70"/>
      <c r="K365" s="30">
        <f t="shared" si="56"/>
        <v>74281.33</v>
      </c>
      <c r="L365" s="71">
        <f t="shared" si="57"/>
        <v>1.0000000518942715</v>
      </c>
      <c r="M365" s="29">
        <f t="shared" si="58"/>
        <v>74281.33</v>
      </c>
      <c r="N365" s="71">
        <f t="shared" si="59"/>
        <v>1.0000000518942715</v>
      </c>
      <c r="O365" s="29">
        <f t="shared" si="60"/>
        <v>0</v>
      </c>
      <c r="P365" s="71" t="e">
        <f t="shared" si="61"/>
        <v>#DIV/0!</v>
      </c>
      <c r="Q365" s="29">
        <f t="shared" si="62"/>
        <v>0</v>
      </c>
      <c r="R365" s="72" t="e">
        <f t="shared" si="63"/>
        <v>#DIV/0!</v>
      </c>
    </row>
    <row r="366" spans="1:18" s="3" customFormat="1" ht="63" x14ac:dyDescent="0.25">
      <c r="A366" s="130" t="s">
        <v>488</v>
      </c>
      <c r="B366" s="102" t="s">
        <v>880</v>
      </c>
      <c r="C366" s="102" t="s">
        <v>1004</v>
      </c>
      <c r="D366" s="13" t="s">
        <v>311</v>
      </c>
      <c r="E366" s="144"/>
      <c r="F366" s="30">
        <v>746.05468822851412</v>
      </c>
      <c r="G366" s="29">
        <v>655.37972421461757</v>
      </c>
      <c r="H366" s="29">
        <v>35.595083333333335</v>
      </c>
      <c r="I366" s="31">
        <v>55.079880680563207</v>
      </c>
      <c r="J366" s="70"/>
      <c r="K366" s="30">
        <f t="shared" si="56"/>
        <v>746.06000000000006</v>
      </c>
      <c r="L366" s="71">
        <f t="shared" si="57"/>
        <v>1.0000071198151688</v>
      </c>
      <c r="M366" s="29">
        <f t="shared" si="58"/>
        <v>655.38</v>
      </c>
      <c r="N366" s="71">
        <f t="shared" si="59"/>
        <v>1.0000004208024329</v>
      </c>
      <c r="O366" s="29">
        <f t="shared" si="60"/>
        <v>35.6</v>
      </c>
      <c r="P366" s="71">
        <f t="shared" si="61"/>
        <v>1.0001381276908561</v>
      </c>
      <c r="Q366" s="29">
        <f t="shared" si="62"/>
        <v>55.08</v>
      </c>
      <c r="R366" s="72">
        <f t="shared" si="63"/>
        <v>1.0000021662980261</v>
      </c>
    </row>
    <row r="367" spans="1:18" s="3" customFormat="1" ht="63" x14ac:dyDescent="0.25">
      <c r="A367" s="130" t="s">
        <v>489</v>
      </c>
      <c r="B367" s="102" t="s">
        <v>490</v>
      </c>
      <c r="C367" s="102" t="s">
        <v>491</v>
      </c>
      <c r="D367" s="13" t="s">
        <v>492</v>
      </c>
      <c r="E367" s="144" t="s">
        <v>900</v>
      </c>
      <c r="F367" s="30">
        <v>1265.5362069503999</v>
      </c>
      <c r="G367" s="29">
        <v>1265.5362069503999</v>
      </c>
      <c r="H367" s="29">
        <v>0</v>
      </c>
      <c r="I367" s="31">
        <v>0</v>
      </c>
      <c r="J367" s="70"/>
      <c r="K367" s="30">
        <f t="shared" si="56"/>
        <v>1265.54</v>
      </c>
      <c r="L367" s="71">
        <f t="shared" si="57"/>
        <v>1.0000029971877369</v>
      </c>
      <c r="M367" s="29">
        <f t="shared" si="58"/>
        <v>1265.54</v>
      </c>
      <c r="N367" s="71">
        <f t="shared" si="59"/>
        <v>1.0000029971877369</v>
      </c>
      <c r="O367" s="29">
        <f t="shared" si="60"/>
        <v>0</v>
      </c>
      <c r="P367" s="71" t="e">
        <f t="shared" si="61"/>
        <v>#DIV/0!</v>
      </c>
      <c r="Q367" s="29">
        <f t="shared" si="62"/>
        <v>0</v>
      </c>
      <c r="R367" s="72" t="e">
        <f t="shared" si="63"/>
        <v>#DIV/0!</v>
      </c>
    </row>
    <row r="368" spans="1:18" s="3" customFormat="1" ht="63" x14ac:dyDescent="0.25">
      <c r="A368" s="130" t="s">
        <v>493</v>
      </c>
      <c r="B368" s="102" t="s">
        <v>494</v>
      </c>
      <c r="C368" s="102" t="s">
        <v>495</v>
      </c>
      <c r="D368" s="13" t="s">
        <v>19</v>
      </c>
      <c r="E368" s="142"/>
      <c r="F368" s="30">
        <v>1394.8964216810725</v>
      </c>
      <c r="G368" s="29">
        <v>1296.824099180544</v>
      </c>
      <c r="H368" s="29">
        <v>0</v>
      </c>
      <c r="I368" s="31">
        <v>98.072322500528642</v>
      </c>
      <c r="J368" s="70"/>
      <c r="K368" s="30">
        <f t="shared" si="56"/>
        <v>1394.8899999999999</v>
      </c>
      <c r="L368" s="71">
        <f t="shared" si="57"/>
        <v>0.99999539630256928</v>
      </c>
      <c r="M368" s="29">
        <f t="shared" si="58"/>
        <v>1296.82</v>
      </c>
      <c r="N368" s="71">
        <f t="shared" si="59"/>
        <v>0.99999683906202341</v>
      </c>
      <c r="O368" s="29">
        <f t="shared" si="60"/>
        <v>0</v>
      </c>
      <c r="P368" s="71" t="e">
        <f t="shared" si="61"/>
        <v>#DIV/0!</v>
      </c>
      <c r="Q368" s="29">
        <f t="shared" si="62"/>
        <v>98.07</v>
      </c>
      <c r="R368" s="72">
        <f t="shared" si="63"/>
        <v>0.99997631849160462</v>
      </c>
    </row>
    <row r="369" spans="1:18" s="3" customFormat="1" ht="63" x14ac:dyDescent="0.25">
      <c r="A369" s="130" t="s">
        <v>496</v>
      </c>
      <c r="B369" s="102" t="s">
        <v>497</v>
      </c>
      <c r="C369" s="102" t="s">
        <v>498</v>
      </c>
      <c r="D369" s="16" t="s">
        <v>19</v>
      </c>
      <c r="E369" s="16"/>
      <c r="F369" s="30">
        <v>8130.2867644532735</v>
      </c>
      <c r="G369" s="29">
        <v>5394.4284149968889</v>
      </c>
      <c r="H369" s="29">
        <v>2044.4069999999997</v>
      </c>
      <c r="I369" s="31">
        <v>691.45134945638404</v>
      </c>
      <c r="J369" s="70"/>
      <c r="K369" s="30">
        <f t="shared" si="56"/>
        <v>8130.29</v>
      </c>
      <c r="L369" s="71">
        <f t="shared" si="57"/>
        <v>1.0000003979621901</v>
      </c>
      <c r="M369" s="29">
        <f t="shared" si="58"/>
        <v>5394.43</v>
      </c>
      <c r="N369" s="71">
        <f t="shared" si="59"/>
        <v>1.0000002938222532</v>
      </c>
      <c r="O369" s="29">
        <f t="shared" si="60"/>
        <v>2044.41</v>
      </c>
      <c r="P369" s="71">
        <f t="shared" si="61"/>
        <v>1.0000014674181805</v>
      </c>
      <c r="Q369" s="29">
        <f t="shared" si="62"/>
        <v>691.45</v>
      </c>
      <c r="R369" s="72">
        <f t="shared" si="63"/>
        <v>0.99999804837117601</v>
      </c>
    </row>
    <row r="370" spans="1:18" s="3" customFormat="1" ht="47.25" x14ac:dyDescent="0.25">
      <c r="A370" s="130" t="s">
        <v>499</v>
      </c>
      <c r="B370" s="102" t="s">
        <v>500</v>
      </c>
      <c r="C370" s="101" t="s">
        <v>892</v>
      </c>
      <c r="D370" s="16" t="s">
        <v>501</v>
      </c>
      <c r="E370" s="74" t="s">
        <v>1005</v>
      </c>
      <c r="F370" s="30" t="s">
        <v>502</v>
      </c>
      <c r="G370" s="29"/>
      <c r="H370" s="29"/>
      <c r="I370" s="31"/>
      <c r="J370" s="70"/>
      <c r="K370" s="30" t="s">
        <v>502</v>
      </c>
      <c r="L370" s="71"/>
      <c r="M370" s="29"/>
      <c r="N370" s="71"/>
      <c r="O370" s="29"/>
      <c r="P370" s="71"/>
      <c r="Q370" s="29"/>
      <c r="R370" s="72"/>
    </row>
    <row r="371" spans="1:18" s="3" customFormat="1" ht="47.25" x14ac:dyDescent="0.25">
      <c r="A371" s="76" t="s">
        <v>881</v>
      </c>
      <c r="B371" s="101" t="s">
        <v>500</v>
      </c>
      <c r="C371" s="101" t="s">
        <v>893</v>
      </c>
      <c r="D371" s="16" t="s">
        <v>501</v>
      </c>
      <c r="E371" s="74" t="s">
        <v>1005</v>
      </c>
      <c r="F371" s="30" t="s">
        <v>918</v>
      </c>
      <c r="G371" s="29"/>
      <c r="H371" s="29"/>
      <c r="I371" s="31"/>
      <c r="J371" s="70"/>
      <c r="K371" s="30" t="s">
        <v>918</v>
      </c>
      <c r="L371" s="71"/>
      <c r="M371" s="29"/>
      <c r="N371" s="71"/>
      <c r="O371" s="29"/>
      <c r="P371" s="71"/>
      <c r="Q371" s="29"/>
      <c r="R371" s="72"/>
    </row>
    <row r="372" spans="1:18" s="3" customFormat="1" ht="18.75" x14ac:dyDescent="0.25">
      <c r="A372" s="138" t="s">
        <v>503</v>
      </c>
      <c r="B372" s="139"/>
      <c r="C372" s="139"/>
      <c r="D372" s="139"/>
      <c r="E372" s="20"/>
      <c r="F372" s="30"/>
      <c r="G372" s="29"/>
      <c r="H372" s="29"/>
      <c r="I372" s="31"/>
      <c r="J372" s="70"/>
      <c r="K372" s="30"/>
      <c r="L372" s="71"/>
      <c r="M372" s="29"/>
      <c r="N372" s="71"/>
      <c r="O372" s="29"/>
      <c r="P372" s="71"/>
      <c r="Q372" s="29"/>
      <c r="R372" s="72"/>
    </row>
    <row r="373" spans="1:18" s="3" customFormat="1" ht="157.5" x14ac:dyDescent="0.25">
      <c r="A373" s="130" t="s">
        <v>504</v>
      </c>
      <c r="B373" s="102" t="s">
        <v>505</v>
      </c>
      <c r="C373" s="102" t="s">
        <v>1294</v>
      </c>
      <c r="D373" s="16" t="s">
        <v>506</v>
      </c>
      <c r="E373" s="103"/>
      <c r="F373" s="30" t="s">
        <v>16</v>
      </c>
      <c r="G373" s="29"/>
      <c r="H373" s="29"/>
      <c r="I373" s="31"/>
      <c r="J373" s="70"/>
      <c r="K373" s="30" t="s">
        <v>16</v>
      </c>
      <c r="L373" s="71"/>
      <c r="M373" s="29"/>
      <c r="N373" s="71"/>
      <c r="O373" s="29"/>
      <c r="P373" s="71"/>
      <c r="Q373" s="29"/>
      <c r="R373" s="72"/>
    </row>
    <row r="374" spans="1:18" s="3" customFormat="1" ht="157.5" x14ac:dyDescent="0.25">
      <c r="A374" s="130" t="s">
        <v>507</v>
      </c>
      <c r="B374" s="102" t="s">
        <v>508</v>
      </c>
      <c r="C374" s="102" t="s">
        <v>1295</v>
      </c>
      <c r="D374" s="16" t="s">
        <v>509</v>
      </c>
      <c r="E374" s="103"/>
      <c r="F374" s="30" t="s">
        <v>16</v>
      </c>
      <c r="G374" s="29"/>
      <c r="H374" s="29"/>
      <c r="I374" s="31"/>
      <c r="J374" s="70"/>
      <c r="K374" s="30" t="s">
        <v>16</v>
      </c>
      <c r="L374" s="71"/>
      <c r="M374" s="29"/>
      <c r="N374" s="71"/>
      <c r="O374" s="29"/>
      <c r="P374" s="71"/>
      <c r="Q374" s="29"/>
      <c r="R374" s="72"/>
    </row>
    <row r="375" spans="1:18" s="3" customFormat="1" ht="189" x14ac:dyDescent="0.25">
      <c r="A375" s="76" t="s">
        <v>882</v>
      </c>
      <c r="B375" s="101" t="s">
        <v>1177</v>
      </c>
      <c r="C375" s="102" t="s">
        <v>1006</v>
      </c>
      <c r="D375" s="74" t="s">
        <v>894</v>
      </c>
      <c r="E375" s="103" t="s">
        <v>901</v>
      </c>
      <c r="F375" s="30">
        <v>10000</v>
      </c>
      <c r="G375" s="29">
        <v>10000</v>
      </c>
      <c r="H375" s="29"/>
      <c r="I375" s="31"/>
      <c r="J375" s="70"/>
      <c r="K375" s="30">
        <f t="shared" si="56"/>
        <v>10000</v>
      </c>
      <c r="L375" s="71">
        <f t="shared" si="57"/>
        <v>1</v>
      </c>
      <c r="M375" s="29">
        <f t="shared" si="58"/>
        <v>10000</v>
      </c>
      <c r="N375" s="71">
        <f t="shared" si="59"/>
        <v>1</v>
      </c>
      <c r="O375" s="29">
        <f t="shared" si="60"/>
        <v>0</v>
      </c>
      <c r="P375" s="71" t="e">
        <f t="shared" si="61"/>
        <v>#DIV/0!</v>
      </c>
      <c r="Q375" s="29">
        <f t="shared" si="62"/>
        <v>0</v>
      </c>
      <c r="R375" s="72" t="e">
        <f t="shared" si="63"/>
        <v>#DIV/0!</v>
      </c>
    </row>
    <row r="376" spans="1:18" s="3" customFormat="1" ht="141.75" x14ac:dyDescent="0.25">
      <c r="A376" s="76" t="s">
        <v>883</v>
      </c>
      <c r="B376" s="101" t="s">
        <v>884</v>
      </c>
      <c r="C376" s="102" t="s">
        <v>1007</v>
      </c>
      <c r="D376" s="74" t="s">
        <v>894</v>
      </c>
      <c r="E376" s="103"/>
      <c r="F376" s="30">
        <v>10000</v>
      </c>
      <c r="G376" s="29">
        <v>10000</v>
      </c>
      <c r="H376" s="29"/>
      <c r="I376" s="31"/>
      <c r="J376" s="70"/>
      <c r="K376" s="30">
        <f t="shared" si="56"/>
        <v>10000</v>
      </c>
      <c r="L376" s="71">
        <f t="shared" si="57"/>
        <v>1</v>
      </c>
      <c r="M376" s="29">
        <f t="shared" si="58"/>
        <v>10000</v>
      </c>
      <c r="N376" s="71">
        <f t="shared" si="59"/>
        <v>1</v>
      </c>
      <c r="O376" s="29">
        <f t="shared" si="60"/>
        <v>0</v>
      </c>
      <c r="P376" s="71" t="e">
        <f t="shared" si="61"/>
        <v>#DIV/0!</v>
      </c>
      <c r="Q376" s="29">
        <f t="shared" si="62"/>
        <v>0</v>
      </c>
      <c r="R376" s="72" t="e">
        <f t="shared" si="63"/>
        <v>#DIV/0!</v>
      </c>
    </row>
    <row r="377" spans="1:18" s="3" customFormat="1" ht="126" x14ac:dyDescent="0.25">
      <c r="A377" s="76" t="s">
        <v>510</v>
      </c>
      <c r="B377" s="101" t="s">
        <v>511</v>
      </c>
      <c r="C377" s="102" t="s">
        <v>1296</v>
      </c>
      <c r="D377" s="16" t="s">
        <v>481</v>
      </c>
      <c r="E377" s="103" t="s">
        <v>799</v>
      </c>
      <c r="F377" s="30" t="s">
        <v>16</v>
      </c>
      <c r="G377" s="29"/>
      <c r="H377" s="29"/>
      <c r="I377" s="31"/>
      <c r="J377" s="70"/>
      <c r="K377" s="30" t="s">
        <v>16</v>
      </c>
      <c r="L377" s="71"/>
      <c r="M377" s="29"/>
      <c r="N377" s="71"/>
      <c r="O377" s="29"/>
      <c r="P377" s="71"/>
      <c r="Q377" s="29"/>
      <c r="R377" s="72"/>
    </row>
    <row r="378" spans="1:18" s="3" customFormat="1" ht="31.5" x14ac:dyDescent="0.25">
      <c r="A378" s="130" t="s">
        <v>512</v>
      </c>
      <c r="B378" s="102" t="s">
        <v>513</v>
      </c>
      <c r="C378" s="102" t="s">
        <v>1008</v>
      </c>
      <c r="D378" s="16" t="s">
        <v>372</v>
      </c>
      <c r="E378" s="103" t="s">
        <v>799</v>
      </c>
      <c r="F378" s="30">
        <v>3012.2411536189438</v>
      </c>
      <c r="G378" s="29">
        <v>3012.2411536189438</v>
      </c>
      <c r="H378" s="29">
        <v>0</v>
      </c>
      <c r="I378" s="31">
        <v>0</v>
      </c>
      <c r="J378" s="70"/>
      <c r="K378" s="30">
        <f t="shared" si="56"/>
        <v>3012.24</v>
      </c>
      <c r="L378" s="71">
        <f t="shared" si="57"/>
        <v>0.99999961702304518</v>
      </c>
      <c r="M378" s="29">
        <f t="shared" si="58"/>
        <v>3012.24</v>
      </c>
      <c r="N378" s="71">
        <f t="shared" si="59"/>
        <v>0.99999961702304518</v>
      </c>
      <c r="O378" s="29">
        <f t="shared" si="60"/>
        <v>0</v>
      </c>
      <c r="P378" s="71" t="e">
        <f t="shared" si="61"/>
        <v>#DIV/0!</v>
      </c>
      <c r="Q378" s="29">
        <f t="shared" si="62"/>
        <v>0</v>
      </c>
      <c r="R378" s="72" t="e">
        <f t="shared" si="63"/>
        <v>#DIV/0!</v>
      </c>
    </row>
    <row r="379" spans="1:18" s="25" customFormat="1" ht="63" x14ac:dyDescent="0.35">
      <c r="A379" s="130" t="s">
        <v>514</v>
      </c>
      <c r="B379" s="102" t="s">
        <v>515</v>
      </c>
      <c r="C379" s="102" t="s">
        <v>1009</v>
      </c>
      <c r="D379" s="16" t="s">
        <v>21</v>
      </c>
      <c r="E379" s="16" t="s">
        <v>902</v>
      </c>
      <c r="F379" s="30">
        <v>50740.679045713914</v>
      </c>
      <c r="G379" s="29">
        <v>19706.899850526719</v>
      </c>
      <c r="H379" s="29">
        <v>20337.599999999999</v>
      </c>
      <c r="I379" s="31">
        <v>10696.179195187202</v>
      </c>
      <c r="J379" s="79"/>
      <c r="K379" s="30">
        <f t="shared" si="56"/>
        <v>50740.68</v>
      </c>
      <c r="L379" s="71">
        <f t="shared" si="57"/>
        <v>1.000000018807121</v>
      </c>
      <c r="M379" s="29">
        <f t="shared" si="58"/>
        <v>19706.900000000001</v>
      </c>
      <c r="N379" s="71">
        <f t="shared" si="59"/>
        <v>1.0000000075848197</v>
      </c>
      <c r="O379" s="29">
        <f t="shared" si="60"/>
        <v>20337.599999999999</v>
      </c>
      <c r="P379" s="71">
        <f t="shared" si="61"/>
        <v>1</v>
      </c>
      <c r="Q379" s="29">
        <f t="shared" si="62"/>
        <v>10696.18</v>
      </c>
      <c r="R379" s="72">
        <f t="shared" si="63"/>
        <v>1.0000000752430176</v>
      </c>
    </row>
    <row r="380" spans="1:18" s="3" customFormat="1" ht="15.75" x14ac:dyDescent="0.25">
      <c r="A380" s="130" t="s">
        <v>516</v>
      </c>
      <c r="B380" s="102" t="s">
        <v>517</v>
      </c>
      <c r="C380" s="102" t="s">
        <v>914</v>
      </c>
      <c r="D380" s="16" t="s">
        <v>372</v>
      </c>
      <c r="E380" s="103" t="s">
        <v>799</v>
      </c>
      <c r="F380" s="30">
        <v>1239.3665304384001</v>
      </c>
      <c r="G380" s="29">
        <v>1158.4257125376</v>
      </c>
      <c r="H380" s="29">
        <v>0</v>
      </c>
      <c r="I380" s="31">
        <v>80.940817900800013</v>
      </c>
      <c r="J380" s="70"/>
      <c r="K380" s="30">
        <f t="shared" si="56"/>
        <v>1239.3700000000001</v>
      </c>
      <c r="L380" s="71">
        <f t="shared" si="57"/>
        <v>1.0000027994636895</v>
      </c>
      <c r="M380" s="29">
        <f t="shared" si="58"/>
        <v>1158.43</v>
      </c>
      <c r="N380" s="71">
        <f t="shared" si="59"/>
        <v>1.0000037011112182</v>
      </c>
      <c r="O380" s="29">
        <f t="shared" si="60"/>
        <v>0</v>
      </c>
      <c r="P380" s="71" t="e">
        <f t="shared" si="61"/>
        <v>#DIV/0!</v>
      </c>
      <c r="Q380" s="29">
        <f t="shared" si="62"/>
        <v>80.94</v>
      </c>
      <c r="R380" s="72">
        <f t="shared" si="63"/>
        <v>0.9999898950761652</v>
      </c>
    </row>
    <row r="381" spans="1:18" s="3" customFormat="1" ht="31.5" x14ac:dyDescent="0.25">
      <c r="A381" s="130" t="s">
        <v>518</v>
      </c>
      <c r="B381" s="102" t="s">
        <v>519</v>
      </c>
      <c r="C381" s="102" t="s">
        <v>520</v>
      </c>
      <c r="D381" s="16" t="s">
        <v>372</v>
      </c>
      <c r="E381" s="103" t="s">
        <v>799</v>
      </c>
      <c r="F381" s="30">
        <v>695.7267020547639</v>
      </c>
      <c r="G381" s="29">
        <v>180.5138353880975</v>
      </c>
      <c r="H381" s="29">
        <v>515.2128666666664</v>
      </c>
      <c r="I381" s="31">
        <v>0</v>
      </c>
      <c r="J381" s="70"/>
      <c r="K381" s="30">
        <f t="shared" si="56"/>
        <v>695.72</v>
      </c>
      <c r="L381" s="71">
        <f t="shared" si="57"/>
        <v>0.9999903668283191</v>
      </c>
      <c r="M381" s="29">
        <f t="shared" si="58"/>
        <v>180.51</v>
      </c>
      <c r="N381" s="71">
        <f t="shared" si="59"/>
        <v>0.99997875294107363</v>
      </c>
      <c r="O381" s="29">
        <f t="shared" si="60"/>
        <v>515.21</v>
      </c>
      <c r="P381" s="71">
        <f t="shared" si="61"/>
        <v>0.99999443595676307</v>
      </c>
      <c r="Q381" s="29">
        <f t="shared" si="62"/>
        <v>0</v>
      </c>
      <c r="R381" s="72" t="e">
        <f t="shared" si="63"/>
        <v>#DIV/0!</v>
      </c>
    </row>
    <row r="382" spans="1:18" s="3" customFormat="1" ht="63" x14ac:dyDescent="0.25">
      <c r="A382" s="130" t="s">
        <v>521</v>
      </c>
      <c r="B382" s="102" t="s">
        <v>522</v>
      </c>
      <c r="C382" s="102" t="s">
        <v>1010</v>
      </c>
      <c r="D382" s="16" t="s">
        <v>391</v>
      </c>
      <c r="E382" s="16"/>
      <c r="F382" s="30">
        <v>1116.3760605648001</v>
      </c>
      <c r="G382" s="29">
        <v>203.19688157183998</v>
      </c>
      <c r="H382" s="29">
        <v>851.02462500000013</v>
      </c>
      <c r="I382" s="31">
        <v>62.154553992960004</v>
      </c>
      <c r="J382" s="70"/>
      <c r="K382" s="30">
        <f t="shared" si="56"/>
        <v>1116.3700000000001</v>
      </c>
      <c r="L382" s="71">
        <f t="shared" si="57"/>
        <v>0.99999457121572732</v>
      </c>
      <c r="M382" s="29">
        <f t="shared" si="58"/>
        <v>203.2</v>
      </c>
      <c r="N382" s="71">
        <f t="shared" si="59"/>
        <v>1.0000153468307973</v>
      </c>
      <c r="O382" s="29">
        <f t="shared" si="60"/>
        <v>851.02</v>
      </c>
      <c r="P382" s="71">
        <f t="shared" si="61"/>
        <v>0.99999456537465037</v>
      </c>
      <c r="Q382" s="29">
        <f t="shared" si="62"/>
        <v>62.15</v>
      </c>
      <c r="R382" s="72">
        <f t="shared" si="63"/>
        <v>0.9999267311457094</v>
      </c>
    </row>
    <row r="383" spans="1:18" s="3" customFormat="1" ht="47.25" x14ac:dyDescent="0.25">
      <c r="A383" s="130" t="s">
        <v>523</v>
      </c>
      <c r="B383" s="102" t="s">
        <v>524</v>
      </c>
      <c r="C383" s="102" t="s">
        <v>1011</v>
      </c>
      <c r="D383" s="16" t="s">
        <v>372</v>
      </c>
      <c r="E383" s="16"/>
      <c r="F383" s="30">
        <v>522.7466720822772</v>
      </c>
      <c r="G383" s="29">
        <v>157.53158010051072</v>
      </c>
      <c r="H383" s="29">
        <v>326.02075000000002</v>
      </c>
      <c r="I383" s="31">
        <v>39.194341981766399</v>
      </c>
      <c r="J383" s="70"/>
      <c r="K383" s="30">
        <f t="shared" si="56"/>
        <v>522.74</v>
      </c>
      <c r="L383" s="71">
        <f t="shared" si="57"/>
        <v>0.99998723649019017</v>
      </c>
      <c r="M383" s="29">
        <f t="shared" si="58"/>
        <v>157.53</v>
      </c>
      <c r="N383" s="71">
        <f t="shared" si="59"/>
        <v>0.99998996962698072</v>
      </c>
      <c r="O383" s="29">
        <f t="shared" si="60"/>
        <v>326.02</v>
      </c>
      <c r="P383" s="71">
        <f t="shared" si="61"/>
        <v>0.99999769953292839</v>
      </c>
      <c r="Q383" s="29">
        <f t="shared" si="62"/>
        <v>39.19</v>
      </c>
      <c r="R383" s="72">
        <f t="shared" si="63"/>
        <v>0.99988921916922546</v>
      </c>
    </row>
    <row r="384" spans="1:18" s="3" customFormat="1" ht="47.25" x14ac:dyDescent="0.25">
      <c r="A384" s="130" t="s">
        <v>525</v>
      </c>
      <c r="B384" s="108" t="s">
        <v>826</v>
      </c>
      <c r="C384" s="102" t="s">
        <v>1012</v>
      </c>
      <c r="D384" s="13" t="s">
        <v>526</v>
      </c>
      <c r="E384" s="103" t="s">
        <v>799</v>
      </c>
      <c r="F384" s="30">
        <v>1341.8440332020004</v>
      </c>
      <c r="G384" s="29">
        <v>253.10711761919998</v>
      </c>
      <c r="H384" s="29">
        <v>1017.7887912500005</v>
      </c>
      <c r="I384" s="31">
        <v>70.948124332800006</v>
      </c>
      <c r="J384" s="70"/>
      <c r="K384" s="30">
        <f t="shared" si="56"/>
        <v>1341.8500000000001</v>
      </c>
      <c r="L384" s="71">
        <f t="shared" si="57"/>
        <v>1.0000044467150071</v>
      </c>
      <c r="M384" s="29">
        <f t="shared" si="58"/>
        <v>253.11</v>
      </c>
      <c r="N384" s="71">
        <f t="shared" si="59"/>
        <v>1.0000113879879284</v>
      </c>
      <c r="O384" s="29">
        <f t="shared" si="60"/>
        <v>1017.79</v>
      </c>
      <c r="P384" s="71">
        <f t="shared" si="61"/>
        <v>1.000001187623611</v>
      </c>
      <c r="Q384" s="29">
        <f t="shared" si="62"/>
        <v>70.95</v>
      </c>
      <c r="R384" s="72">
        <f t="shared" si="63"/>
        <v>1.0000264371640213</v>
      </c>
    </row>
    <row r="385" spans="1:18" s="3" customFormat="1" ht="47.25" x14ac:dyDescent="0.25">
      <c r="A385" s="130" t="s">
        <v>527</v>
      </c>
      <c r="B385" s="108" t="s">
        <v>827</v>
      </c>
      <c r="C385" s="102" t="s">
        <v>1013</v>
      </c>
      <c r="D385" s="13" t="s">
        <v>528</v>
      </c>
      <c r="E385" s="103" t="s">
        <v>799</v>
      </c>
      <c r="F385" s="30">
        <v>642.78163031247368</v>
      </c>
      <c r="G385" s="29">
        <v>227.96713375887359</v>
      </c>
      <c r="H385" s="29">
        <v>362.8524900000001</v>
      </c>
      <c r="I385" s="31">
        <v>51.962006553599998</v>
      </c>
      <c r="J385" s="70"/>
      <c r="K385" s="30">
        <f t="shared" si="56"/>
        <v>642.78000000000009</v>
      </c>
      <c r="L385" s="71">
        <f t="shared" si="57"/>
        <v>0.99999746366044595</v>
      </c>
      <c r="M385" s="29">
        <f t="shared" si="58"/>
        <v>227.97</v>
      </c>
      <c r="N385" s="71">
        <f t="shared" si="59"/>
        <v>1.0000125730454172</v>
      </c>
      <c r="O385" s="29">
        <f t="shared" si="60"/>
        <v>362.85</v>
      </c>
      <c r="P385" s="71">
        <f t="shared" si="61"/>
        <v>0.99999313770728138</v>
      </c>
      <c r="Q385" s="29">
        <f t="shared" si="62"/>
        <v>51.96</v>
      </c>
      <c r="R385" s="72">
        <f t="shared" si="63"/>
        <v>0.99996138421640957</v>
      </c>
    </row>
    <row r="386" spans="1:18" s="3" customFormat="1" ht="78.75" x14ac:dyDescent="0.25">
      <c r="A386" s="130" t="s">
        <v>529</v>
      </c>
      <c r="B386" s="102" t="s">
        <v>828</v>
      </c>
      <c r="C386" s="102" t="s">
        <v>1014</v>
      </c>
      <c r="D386" s="13" t="s">
        <v>311</v>
      </c>
      <c r="E386" s="142"/>
      <c r="F386" s="30">
        <v>243.36220716097563</v>
      </c>
      <c r="G386" s="29">
        <v>114.17674599352318</v>
      </c>
      <c r="H386" s="29">
        <v>119.47156374999963</v>
      </c>
      <c r="I386" s="31">
        <v>9.7138974174528006</v>
      </c>
      <c r="J386" s="70"/>
      <c r="K386" s="30">
        <f t="shared" si="56"/>
        <v>243.36</v>
      </c>
      <c r="L386" s="71">
        <f t="shared" si="57"/>
        <v>0.99999093055161947</v>
      </c>
      <c r="M386" s="29">
        <f t="shared" si="58"/>
        <v>114.18</v>
      </c>
      <c r="N386" s="71">
        <f t="shared" si="59"/>
        <v>1.000028499730383</v>
      </c>
      <c r="O386" s="29">
        <f t="shared" si="60"/>
        <v>119.47</v>
      </c>
      <c r="P386" s="71">
        <f t="shared" si="61"/>
        <v>0.99998691111130922</v>
      </c>
      <c r="Q386" s="29">
        <f t="shared" si="62"/>
        <v>9.7100000000000009</v>
      </c>
      <c r="R386" s="72">
        <f t="shared" si="63"/>
        <v>0.99959877922472218</v>
      </c>
    </row>
    <row r="387" spans="1:18" s="3" customFormat="1" ht="78.75" x14ac:dyDescent="0.25">
      <c r="A387" s="130" t="s">
        <v>1178</v>
      </c>
      <c r="B387" s="102" t="s">
        <v>1179</v>
      </c>
      <c r="C387" s="102" t="s">
        <v>1014</v>
      </c>
      <c r="D387" s="13" t="s">
        <v>311</v>
      </c>
      <c r="E387" s="142"/>
      <c r="F387" s="30">
        <v>170.75564341097601</v>
      </c>
      <c r="G387" s="29">
        <v>114.17674599352318</v>
      </c>
      <c r="H387" s="29">
        <v>46.865000000000009</v>
      </c>
      <c r="I387" s="31">
        <v>9.7138974174528006</v>
      </c>
      <c r="J387" s="70"/>
      <c r="K387" s="30">
        <f t="shared" si="56"/>
        <v>170.76000000000002</v>
      </c>
      <c r="L387" s="71">
        <f t="shared" si="57"/>
        <v>1.0000255135873519</v>
      </c>
      <c r="M387" s="29">
        <f t="shared" si="58"/>
        <v>114.18</v>
      </c>
      <c r="N387" s="71">
        <f t="shared" si="59"/>
        <v>1.000028499730383</v>
      </c>
      <c r="O387" s="29">
        <f t="shared" si="60"/>
        <v>46.87</v>
      </c>
      <c r="P387" s="71">
        <f t="shared" si="61"/>
        <v>1.0001066894270776</v>
      </c>
      <c r="Q387" s="29">
        <f t="shared" si="62"/>
        <v>9.7100000000000009</v>
      </c>
      <c r="R387" s="72">
        <f t="shared" si="63"/>
        <v>0.99959877922472218</v>
      </c>
    </row>
    <row r="388" spans="1:18" s="3" customFormat="1" ht="78.75" x14ac:dyDescent="0.25">
      <c r="A388" s="130" t="s">
        <v>530</v>
      </c>
      <c r="B388" s="102" t="s">
        <v>829</v>
      </c>
      <c r="C388" s="102" t="s">
        <v>1015</v>
      </c>
      <c r="D388" s="13" t="s">
        <v>311</v>
      </c>
      <c r="E388" s="142"/>
      <c r="F388" s="30">
        <v>373.99528870580042</v>
      </c>
      <c r="G388" s="29">
        <v>184.67650845695999</v>
      </c>
      <c r="H388" s="29">
        <v>175.52886312500041</v>
      </c>
      <c r="I388" s="31">
        <v>13.789917123840002</v>
      </c>
      <c r="J388" s="70"/>
      <c r="K388" s="30">
        <f t="shared" si="56"/>
        <v>374.00000000000006</v>
      </c>
      <c r="L388" s="71">
        <f t="shared" si="57"/>
        <v>1.000012597202002</v>
      </c>
      <c r="M388" s="29">
        <f t="shared" si="58"/>
        <v>184.68</v>
      </c>
      <c r="N388" s="71">
        <f t="shared" si="59"/>
        <v>1.0000189062651725</v>
      </c>
      <c r="O388" s="29">
        <f t="shared" si="60"/>
        <v>175.53</v>
      </c>
      <c r="P388" s="71">
        <f t="shared" si="61"/>
        <v>1.0000064768550274</v>
      </c>
      <c r="Q388" s="29">
        <f t="shared" si="62"/>
        <v>13.79</v>
      </c>
      <c r="R388" s="72">
        <f t="shared" si="63"/>
        <v>1.0000060099099402</v>
      </c>
    </row>
    <row r="389" spans="1:18" s="3" customFormat="1" ht="78.75" x14ac:dyDescent="0.25">
      <c r="A389" s="130" t="s">
        <v>531</v>
      </c>
      <c r="B389" s="102" t="s">
        <v>830</v>
      </c>
      <c r="C389" s="102" t="s">
        <v>1016</v>
      </c>
      <c r="D389" s="13" t="s">
        <v>311</v>
      </c>
      <c r="E389" s="142"/>
      <c r="F389" s="30">
        <v>542.0437481543745</v>
      </c>
      <c r="G389" s="29">
        <v>291.45233820285443</v>
      </c>
      <c r="H389" s="29">
        <v>234.20339250000004</v>
      </c>
      <c r="I389" s="31">
        <v>16.388017451520003</v>
      </c>
      <c r="J389" s="70"/>
      <c r="K389" s="30">
        <f t="shared" si="56"/>
        <v>542.04</v>
      </c>
      <c r="L389" s="71">
        <f t="shared" si="57"/>
        <v>0.99999308514416541</v>
      </c>
      <c r="M389" s="29">
        <f t="shared" si="58"/>
        <v>291.45</v>
      </c>
      <c r="N389" s="71">
        <f t="shared" si="59"/>
        <v>0.99999197740917478</v>
      </c>
      <c r="O389" s="29">
        <f t="shared" si="60"/>
        <v>234.2</v>
      </c>
      <c r="P389" s="71">
        <f t="shared" si="61"/>
        <v>0.99998551472733233</v>
      </c>
      <c r="Q389" s="29">
        <f t="shared" si="62"/>
        <v>16.39</v>
      </c>
      <c r="R389" s="72">
        <f t="shared" si="63"/>
        <v>1.0001209754923597</v>
      </c>
    </row>
    <row r="390" spans="1:18" s="3" customFormat="1" ht="78.75" x14ac:dyDescent="0.25">
      <c r="A390" s="130" t="s">
        <v>532</v>
      </c>
      <c r="B390" s="102" t="s">
        <v>831</v>
      </c>
      <c r="C390" s="102" t="s">
        <v>1017</v>
      </c>
      <c r="D390" s="13" t="s">
        <v>311</v>
      </c>
      <c r="E390" s="142"/>
      <c r="F390" s="30">
        <v>242.01615991959966</v>
      </c>
      <c r="G390" s="29">
        <v>109.96535227392</v>
      </c>
      <c r="H390" s="29">
        <v>119.46001374999963</v>
      </c>
      <c r="I390" s="31">
        <v>12.590793895680001</v>
      </c>
      <c r="J390" s="70"/>
      <c r="K390" s="30">
        <f t="shared" si="56"/>
        <v>242.02</v>
      </c>
      <c r="L390" s="71">
        <f t="shared" si="57"/>
        <v>1.000015867041282</v>
      </c>
      <c r="M390" s="29">
        <f t="shared" si="58"/>
        <v>109.97</v>
      </c>
      <c r="N390" s="71">
        <f t="shared" si="59"/>
        <v>1.0000422653679899</v>
      </c>
      <c r="O390" s="29">
        <f t="shared" si="60"/>
        <v>119.46</v>
      </c>
      <c r="P390" s="71">
        <f t="shared" si="61"/>
        <v>0.99999988489872715</v>
      </c>
      <c r="Q390" s="29">
        <f t="shared" si="62"/>
        <v>12.59</v>
      </c>
      <c r="R390" s="72">
        <f t="shared" si="63"/>
        <v>0.99993694633661878</v>
      </c>
    </row>
    <row r="391" spans="1:18" s="3" customFormat="1" ht="78.75" x14ac:dyDescent="0.25">
      <c r="A391" s="130" t="s">
        <v>533</v>
      </c>
      <c r="B391" s="102" t="s">
        <v>832</v>
      </c>
      <c r="C391" s="102" t="s">
        <v>1018</v>
      </c>
      <c r="D391" s="13" t="s">
        <v>311</v>
      </c>
      <c r="E391" s="142"/>
      <c r="F391" s="30">
        <v>513.87027244388764</v>
      </c>
      <c r="G391" s="29">
        <v>291.06774140620797</v>
      </c>
      <c r="H391" s="29">
        <v>207.71356374999962</v>
      </c>
      <c r="I391" s="31">
        <v>15.088967287680003</v>
      </c>
      <c r="J391" s="70"/>
      <c r="K391" s="30">
        <f t="shared" si="56"/>
        <v>513.87</v>
      </c>
      <c r="L391" s="71">
        <f t="shared" si="57"/>
        <v>0.99999946981971477</v>
      </c>
      <c r="M391" s="29">
        <f t="shared" si="58"/>
        <v>291.07</v>
      </c>
      <c r="N391" s="71">
        <f t="shared" si="59"/>
        <v>1.0000077596843302</v>
      </c>
      <c r="O391" s="29">
        <f t="shared" si="60"/>
        <v>207.71</v>
      </c>
      <c r="P391" s="71">
        <f t="shared" si="61"/>
        <v>0.99998284295962536</v>
      </c>
      <c r="Q391" s="29">
        <f t="shared" si="62"/>
        <v>15.09</v>
      </c>
      <c r="R391" s="72">
        <f t="shared" si="63"/>
        <v>1.0000684415507244</v>
      </c>
    </row>
    <row r="392" spans="1:18" s="3" customFormat="1" ht="31.5" x14ac:dyDescent="0.25">
      <c r="A392" s="130" t="s">
        <v>534</v>
      </c>
      <c r="B392" s="102" t="s">
        <v>833</v>
      </c>
      <c r="C392" s="102" t="s">
        <v>535</v>
      </c>
      <c r="D392" s="16" t="s">
        <v>311</v>
      </c>
      <c r="E392" s="74" t="s">
        <v>800</v>
      </c>
      <c r="F392" s="30">
        <v>1353.7250733263461</v>
      </c>
      <c r="G392" s="29">
        <v>291.12644601710593</v>
      </c>
      <c r="H392" s="29">
        <v>1017.7887912500005</v>
      </c>
      <c r="I392" s="31">
        <v>44.809836059239686</v>
      </c>
      <c r="J392" s="70"/>
      <c r="K392" s="30">
        <f t="shared" si="56"/>
        <v>1353.73</v>
      </c>
      <c r="L392" s="71">
        <f t="shared" si="57"/>
        <v>1.0000036393457956</v>
      </c>
      <c r="M392" s="29">
        <f t="shared" si="58"/>
        <v>291.13</v>
      </c>
      <c r="N392" s="71">
        <f t="shared" si="59"/>
        <v>1.000012207695119</v>
      </c>
      <c r="O392" s="29">
        <f t="shared" si="60"/>
        <v>1017.79</v>
      </c>
      <c r="P392" s="71">
        <f t="shared" si="61"/>
        <v>1.000001187623611</v>
      </c>
      <c r="Q392" s="29">
        <f t="shared" si="62"/>
        <v>44.81</v>
      </c>
      <c r="R392" s="72">
        <f t="shared" si="63"/>
        <v>1.0000036585887102</v>
      </c>
    </row>
    <row r="393" spans="1:18" s="3" customFormat="1" ht="94.5" x14ac:dyDescent="0.25">
      <c r="A393" s="130" t="s">
        <v>536</v>
      </c>
      <c r="B393" s="102" t="s">
        <v>834</v>
      </c>
      <c r="C393" s="102" t="s">
        <v>1019</v>
      </c>
      <c r="D393" s="16" t="s">
        <v>311</v>
      </c>
      <c r="E393" s="74" t="s">
        <v>801</v>
      </c>
      <c r="F393" s="30">
        <v>1739.8919904793408</v>
      </c>
      <c r="G393" s="29">
        <v>804.29608730861514</v>
      </c>
      <c r="H393" s="29">
        <v>821.51931339843759</v>
      </c>
      <c r="I393" s="31">
        <v>114.07658977228802</v>
      </c>
      <c r="J393" s="70"/>
      <c r="K393" s="30">
        <f t="shared" si="56"/>
        <v>1739.8999999999999</v>
      </c>
      <c r="L393" s="71">
        <f t="shared" si="57"/>
        <v>1.0000046034585497</v>
      </c>
      <c r="M393" s="29">
        <f t="shared" si="58"/>
        <v>804.3</v>
      </c>
      <c r="N393" s="71">
        <f t="shared" si="59"/>
        <v>1.0000048647400461</v>
      </c>
      <c r="O393" s="29">
        <f t="shared" si="60"/>
        <v>821.52</v>
      </c>
      <c r="P393" s="71">
        <f t="shared" si="61"/>
        <v>1.0000008357704453</v>
      </c>
      <c r="Q393" s="29">
        <f t="shared" si="62"/>
        <v>114.08</v>
      </c>
      <c r="R393" s="72">
        <f t="shared" si="63"/>
        <v>1.0000298941940566</v>
      </c>
    </row>
    <row r="394" spans="1:18" s="3" customFormat="1" ht="31.5" x14ac:dyDescent="0.25">
      <c r="A394" s="130" t="s">
        <v>537</v>
      </c>
      <c r="B394" s="102" t="s">
        <v>835</v>
      </c>
      <c r="C394" s="102" t="s">
        <v>535</v>
      </c>
      <c r="D394" s="16" t="s">
        <v>311</v>
      </c>
      <c r="E394" s="74" t="s">
        <v>802</v>
      </c>
      <c r="F394" s="30">
        <v>267.34398341857917</v>
      </c>
      <c r="G394" s="29">
        <v>116.54861147065343</v>
      </c>
      <c r="H394" s="29">
        <v>142.73056875</v>
      </c>
      <c r="I394" s="31">
        <v>8.0648031979257606</v>
      </c>
      <c r="J394" s="70"/>
      <c r="K394" s="30">
        <f t="shared" si="56"/>
        <v>267.33999999999997</v>
      </c>
      <c r="L394" s="71">
        <f t="shared" si="57"/>
        <v>0.99998510002533714</v>
      </c>
      <c r="M394" s="29">
        <f t="shared" si="58"/>
        <v>116.55</v>
      </c>
      <c r="N394" s="71">
        <f t="shared" si="59"/>
        <v>1.0000119137356425</v>
      </c>
      <c r="O394" s="29">
        <f t="shared" si="60"/>
        <v>142.72999999999999</v>
      </c>
      <c r="P394" s="71">
        <f t="shared" si="61"/>
        <v>0.99999601521940962</v>
      </c>
      <c r="Q394" s="29">
        <f t="shared" si="62"/>
        <v>8.06</v>
      </c>
      <c r="R394" s="72">
        <f t="shared" si="63"/>
        <v>0.99940442465762891</v>
      </c>
    </row>
    <row r="395" spans="1:18" s="3" customFormat="1" ht="31.5" x14ac:dyDescent="0.25">
      <c r="A395" s="130" t="s">
        <v>538</v>
      </c>
      <c r="B395" s="102" t="s">
        <v>539</v>
      </c>
      <c r="C395" s="102" t="s">
        <v>535</v>
      </c>
      <c r="D395" s="16" t="s">
        <v>311</v>
      </c>
      <c r="E395" s="74" t="s">
        <v>802</v>
      </c>
      <c r="F395" s="30">
        <v>245.02812544276443</v>
      </c>
      <c r="G395" s="29">
        <v>119.50768449524736</v>
      </c>
      <c r="H395" s="29">
        <v>119.47156374999963</v>
      </c>
      <c r="I395" s="31">
        <v>6.0488771975174407</v>
      </c>
      <c r="J395" s="70"/>
      <c r="K395" s="30">
        <f t="shared" si="56"/>
        <v>245.03000000000003</v>
      </c>
      <c r="L395" s="71">
        <f t="shared" si="57"/>
        <v>1.0000076503757771</v>
      </c>
      <c r="M395" s="29">
        <f t="shared" si="58"/>
        <v>119.51</v>
      </c>
      <c r="N395" s="71">
        <f t="shared" si="59"/>
        <v>1.0000193753628683</v>
      </c>
      <c r="O395" s="29">
        <f t="shared" si="60"/>
        <v>119.47</v>
      </c>
      <c r="P395" s="71">
        <f t="shared" si="61"/>
        <v>0.99998691111130922</v>
      </c>
      <c r="Q395" s="29">
        <f t="shared" si="62"/>
        <v>6.05</v>
      </c>
      <c r="R395" s="72">
        <f t="shared" si="63"/>
        <v>1.0001856216361973</v>
      </c>
    </row>
    <row r="396" spans="1:18" s="3" customFormat="1" ht="47.25" x14ac:dyDescent="0.25">
      <c r="A396" s="130" t="s">
        <v>885</v>
      </c>
      <c r="B396" s="102" t="s">
        <v>886</v>
      </c>
      <c r="C396" s="101" t="s">
        <v>895</v>
      </c>
      <c r="D396" s="16" t="s">
        <v>311</v>
      </c>
      <c r="E396" s="74"/>
      <c r="F396" s="30">
        <v>225.76800675463679</v>
      </c>
      <c r="G396" s="29">
        <v>122.82323032012799</v>
      </c>
      <c r="H396" s="29">
        <v>94.500679350000013</v>
      </c>
      <c r="I396" s="31">
        <v>8.444097084508801</v>
      </c>
      <c r="J396" s="70"/>
      <c r="K396" s="30">
        <f t="shared" si="56"/>
        <v>225.76</v>
      </c>
      <c r="L396" s="71">
        <f t="shared" si="57"/>
        <v>0.99996453547713915</v>
      </c>
      <c r="M396" s="29">
        <f t="shared" si="58"/>
        <v>122.82</v>
      </c>
      <c r="N396" s="71">
        <f t="shared" si="59"/>
        <v>0.99997369943682823</v>
      </c>
      <c r="O396" s="29">
        <f t="shared" si="60"/>
        <v>94.5</v>
      </c>
      <c r="P396" s="71">
        <f t="shared" si="61"/>
        <v>0.99999281116279071</v>
      </c>
      <c r="Q396" s="29">
        <f t="shared" si="62"/>
        <v>8.44</v>
      </c>
      <c r="R396" s="72">
        <f t="shared" si="63"/>
        <v>0.99951479898113471</v>
      </c>
    </row>
    <row r="397" spans="1:18" s="3" customFormat="1" ht="47.25" x14ac:dyDescent="0.25">
      <c r="A397" s="130" t="s">
        <v>887</v>
      </c>
      <c r="B397" s="102" t="s">
        <v>888</v>
      </c>
      <c r="C397" s="146" t="s">
        <v>895</v>
      </c>
      <c r="D397" s="16" t="s">
        <v>311</v>
      </c>
      <c r="E397" s="147"/>
      <c r="F397" s="30">
        <v>307.86119750163363</v>
      </c>
      <c r="G397" s="29">
        <v>147.387879065856</v>
      </c>
      <c r="H397" s="29">
        <v>150.34040175000001</v>
      </c>
      <c r="I397" s="31">
        <v>10.132916685777603</v>
      </c>
      <c r="J397" s="70"/>
      <c r="K397" s="30">
        <f t="shared" si="56"/>
        <v>307.86</v>
      </c>
      <c r="L397" s="71">
        <f t="shared" si="57"/>
        <v>0.99999611025474033</v>
      </c>
      <c r="M397" s="29">
        <f t="shared" si="58"/>
        <v>147.38999999999999</v>
      </c>
      <c r="N397" s="71">
        <f t="shared" si="59"/>
        <v>1.0000143901530942</v>
      </c>
      <c r="O397" s="29">
        <f t="shared" si="60"/>
        <v>150.34</v>
      </c>
      <c r="P397" s="71">
        <f t="shared" si="61"/>
        <v>0.99999732773096695</v>
      </c>
      <c r="Q397" s="29">
        <f t="shared" si="62"/>
        <v>10.130000000000001</v>
      </c>
      <c r="R397" s="72">
        <f t="shared" si="63"/>
        <v>0.9997121573315908</v>
      </c>
    </row>
    <row r="398" spans="1:18" s="3" customFormat="1" ht="47.25" x14ac:dyDescent="0.25">
      <c r="A398" s="110" t="s">
        <v>1180</v>
      </c>
      <c r="B398" s="111" t="s">
        <v>1181</v>
      </c>
      <c r="C398" s="146" t="s">
        <v>895</v>
      </c>
      <c r="D398" s="16" t="s">
        <v>311</v>
      </c>
      <c r="E398" s="147"/>
      <c r="F398" s="30">
        <v>417.10541478196035</v>
      </c>
      <c r="G398" s="29">
        <v>176.86545487902717</v>
      </c>
      <c r="H398" s="29">
        <v>228.08045988000003</v>
      </c>
      <c r="I398" s="31">
        <v>12.159500022933122</v>
      </c>
      <c r="J398" s="70"/>
      <c r="K398" s="30">
        <f t="shared" si="56"/>
        <v>417.11000000000007</v>
      </c>
      <c r="L398" s="71">
        <f t="shared" si="57"/>
        <v>1.000010992947771</v>
      </c>
      <c r="M398" s="29">
        <f t="shared" si="58"/>
        <v>176.87</v>
      </c>
      <c r="N398" s="71">
        <f t="shared" si="59"/>
        <v>1.0000256981838309</v>
      </c>
      <c r="O398" s="29">
        <f t="shared" si="60"/>
        <v>228.08</v>
      </c>
      <c r="P398" s="71">
        <f t="shared" si="61"/>
        <v>0.99999798369399873</v>
      </c>
      <c r="Q398" s="29">
        <f t="shared" si="62"/>
        <v>12.16</v>
      </c>
      <c r="R398" s="72">
        <f t="shared" si="63"/>
        <v>1.000041118225744</v>
      </c>
    </row>
    <row r="399" spans="1:18" s="3" customFormat="1" ht="47.25" x14ac:dyDescent="0.25">
      <c r="A399" s="110" t="s">
        <v>1182</v>
      </c>
      <c r="B399" s="111" t="s">
        <v>1183</v>
      </c>
      <c r="C399" s="146" t="s">
        <v>1184</v>
      </c>
      <c r="D399" s="16" t="s">
        <v>311</v>
      </c>
      <c r="E399" s="147"/>
      <c r="F399" s="30">
        <v>298.96217999999999</v>
      </c>
      <c r="G399" s="29">
        <v>254.07679999999999</v>
      </c>
      <c r="H399" s="29">
        <v>27.417600000000004</v>
      </c>
      <c r="I399" s="31">
        <v>17.467780000000001</v>
      </c>
      <c r="J399" s="70"/>
      <c r="K399" s="30">
        <f t="shared" si="56"/>
        <v>298.97000000000003</v>
      </c>
      <c r="L399" s="71">
        <f t="shared" si="57"/>
        <v>1.0000261571547278</v>
      </c>
      <c r="M399" s="29">
        <f t="shared" si="58"/>
        <v>254.08</v>
      </c>
      <c r="N399" s="71">
        <f t="shared" si="59"/>
        <v>1.0000125946170608</v>
      </c>
      <c r="O399" s="29">
        <f t="shared" si="60"/>
        <v>27.42</v>
      </c>
      <c r="P399" s="71">
        <f t="shared" si="61"/>
        <v>1.0000875350140055</v>
      </c>
      <c r="Q399" s="29">
        <f t="shared" si="62"/>
        <v>17.47</v>
      </c>
      <c r="R399" s="72">
        <f t="shared" si="63"/>
        <v>1.0001270911357938</v>
      </c>
    </row>
    <row r="400" spans="1:18" s="3" customFormat="1" ht="15.75" x14ac:dyDescent="0.25">
      <c r="A400" s="164" t="s">
        <v>540</v>
      </c>
      <c r="B400" s="164"/>
      <c r="C400" s="94"/>
      <c r="D400" s="78"/>
      <c r="E400" s="69"/>
      <c r="F400" s="30"/>
      <c r="G400" s="29"/>
      <c r="H400" s="29"/>
      <c r="I400" s="31"/>
      <c r="J400" s="70"/>
      <c r="K400" s="30"/>
      <c r="L400" s="71"/>
      <c r="M400" s="29"/>
      <c r="N400" s="71"/>
      <c r="O400" s="29"/>
      <c r="P400" s="71"/>
      <c r="Q400" s="29"/>
      <c r="R400" s="72"/>
    </row>
    <row r="401" spans="1:18" s="3" customFormat="1" ht="18.75" x14ac:dyDescent="0.25">
      <c r="A401" s="136" t="s">
        <v>541</v>
      </c>
      <c r="B401" s="21"/>
      <c r="C401" s="21"/>
      <c r="D401" s="21"/>
      <c r="E401" s="22"/>
      <c r="F401" s="30"/>
      <c r="G401" s="29"/>
      <c r="H401" s="29"/>
      <c r="I401" s="31"/>
      <c r="J401" s="70"/>
      <c r="K401" s="30"/>
      <c r="L401" s="71"/>
      <c r="M401" s="29"/>
      <c r="N401" s="71"/>
      <c r="O401" s="29"/>
      <c r="P401" s="71"/>
      <c r="Q401" s="29"/>
      <c r="R401" s="72"/>
    </row>
    <row r="402" spans="1:18" s="3" customFormat="1" ht="110.25" x14ac:dyDescent="0.25">
      <c r="A402" s="100" t="s">
        <v>543</v>
      </c>
      <c r="B402" s="102" t="s">
        <v>903</v>
      </c>
      <c r="C402" s="102" t="s">
        <v>1020</v>
      </c>
      <c r="D402" s="16"/>
      <c r="E402" s="148"/>
      <c r="F402" s="30"/>
      <c r="G402" s="29"/>
      <c r="H402" s="29"/>
      <c r="I402" s="31"/>
      <c r="J402" s="70"/>
      <c r="K402" s="30"/>
      <c r="L402" s="71"/>
      <c r="M402" s="29"/>
      <c r="N402" s="71"/>
      <c r="O402" s="29"/>
      <c r="P402" s="71"/>
      <c r="Q402" s="29"/>
      <c r="R402" s="72"/>
    </row>
    <row r="403" spans="1:18" s="3" customFormat="1" ht="31.5" x14ac:dyDescent="0.25">
      <c r="A403" s="100" t="s">
        <v>544</v>
      </c>
      <c r="B403" s="102" t="s">
        <v>904</v>
      </c>
      <c r="C403" s="102"/>
      <c r="D403" s="16" t="s">
        <v>542</v>
      </c>
      <c r="E403" s="16"/>
      <c r="F403" s="30">
        <v>1114428.288787056</v>
      </c>
      <c r="G403" s="29">
        <v>259108.05522022399</v>
      </c>
      <c r="H403" s="29">
        <v>783773.43660000002</v>
      </c>
      <c r="I403" s="31">
        <v>71546.796966832</v>
      </c>
      <c r="J403" s="70"/>
      <c r="K403" s="30">
        <f t="shared" ref="K403:K446" si="64">SUM(M403,O403,Q403)</f>
        <v>1114428.3</v>
      </c>
      <c r="L403" s="71">
        <f t="shared" ref="L403:L446" si="65">K403/F403</f>
        <v>1.0000000100616111</v>
      </c>
      <c r="M403" s="29">
        <f t="shared" ref="M403:M446" si="66">ROUND(G403-(G403*$M$6*$F$6),2)</f>
        <v>259108.06</v>
      </c>
      <c r="N403" s="71">
        <f t="shared" ref="N403:N446" si="67">M403/G403</f>
        <v>1.0000000184470375</v>
      </c>
      <c r="O403" s="29">
        <f t="shared" ref="O403:O446" si="68">ROUND(H403-(H403*$O$6*$F$6),2)</f>
        <v>783773.44</v>
      </c>
      <c r="P403" s="71">
        <f t="shared" ref="P403:P446" si="69">O403/H403</f>
        <v>1.0000000043379882</v>
      </c>
      <c r="Q403" s="29">
        <f t="shared" ref="Q403:Q446" si="70">ROUND((I403-(I403*$Q$6*$F$6)),2)</f>
        <v>71546.8</v>
      </c>
      <c r="R403" s="72">
        <f t="shared" ref="R403:R446" si="71">Q403/I403</f>
        <v>1.0000000423941831</v>
      </c>
    </row>
    <row r="404" spans="1:18" s="3" customFormat="1" ht="31.5" x14ac:dyDescent="0.25">
      <c r="A404" s="100" t="s">
        <v>545</v>
      </c>
      <c r="B404" s="102" t="s">
        <v>905</v>
      </c>
      <c r="C404" s="102"/>
      <c r="D404" s="16" t="s">
        <v>542</v>
      </c>
      <c r="E404" s="16"/>
      <c r="F404" s="30">
        <v>1176514.4237838432</v>
      </c>
      <c r="G404" s="29">
        <v>254461.39606873595</v>
      </c>
      <c r="H404" s="29">
        <v>846523.72035000008</v>
      </c>
      <c r="I404" s="31">
        <v>75529.307365107205</v>
      </c>
      <c r="J404" s="70"/>
      <c r="K404" s="30">
        <f t="shared" si="64"/>
        <v>1176514.43</v>
      </c>
      <c r="L404" s="71">
        <f t="shared" si="65"/>
        <v>1.0000000052835363</v>
      </c>
      <c r="M404" s="29">
        <f t="shared" si="66"/>
        <v>254461.4</v>
      </c>
      <c r="N404" s="71">
        <f t="shared" si="67"/>
        <v>1.0000000154493534</v>
      </c>
      <c r="O404" s="29">
        <f t="shared" si="68"/>
        <v>846523.72</v>
      </c>
      <c r="P404" s="71">
        <f t="shared" si="69"/>
        <v>0.99999999958654429</v>
      </c>
      <c r="Q404" s="29">
        <f t="shared" si="70"/>
        <v>75529.31</v>
      </c>
      <c r="R404" s="72">
        <f t="shared" si="71"/>
        <v>1.0000000348857006</v>
      </c>
    </row>
    <row r="405" spans="1:18" s="3" customFormat="1" ht="31.5" x14ac:dyDescent="0.25">
      <c r="A405" s="100" t="s">
        <v>546</v>
      </c>
      <c r="B405" s="102" t="s">
        <v>906</v>
      </c>
      <c r="C405" s="102"/>
      <c r="D405" s="16" t="s">
        <v>542</v>
      </c>
      <c r="E405" s="16"/>
      <c r="F405" s="30">
        <v>1302964.185967261</v>
      </c>
      <c r="G405" s="29">
        <v>287724.97323519998</v>
      </c>
      <c r="H405" s="29">
        <v>931591.07580000011</v>
      </c>
      <c r="I405" s="31">
        <v>83648.136932060806</v>
      </c>
      <c r="J405" s="70"/>
      <c r="K405" s="30">
        <f t="shared" si="64"/>
        <v>1302964.1899999997</v>
      </c>
      <c r="L405" s="71">
        <f t="shared" si="65"/>
        <v>1.0000000030950495</v>
      </c>
      <c r="M405" s="29">
        <f t="shared" si="66"/>
        <v>287724.96999999997</v>
      </c>
      <c r="N405" s="71">
        <f t="shared" si="67"/>
        <v>0.9999999887559291</v>
      </c>
      <c r="O405" s="29">
        <f t="shared" si="68"/>
        <v>931591.08</v>
      </c>
      <c r="P405" s="71">
        <f t="shared" si="69"/>
        <v>1.0000000045084156</v>
      </c>
      <c r="Q405" s="29">
        <f t="shared" si="70"/>
        <v>83648.14</v>
      </c>
      <c r="R405" s="72">
        <f t="shared" si="71"/>
        <v>1.0000000366767188</v>
      </c>
    </row>
    <row r="406" spans="1:18" s="3" customFormat="1" ht="47.25" x14ac:dyDescent="0.25">
      <c r="A406" s="100" t="s">
        <v>547</v>
      </c>
      <c r="B406" s="102" t="s">
        <v>548</v>
      </c>
      <c r="C406" s="102" t="s">
        <v>1297</v>
      </c>
      <c r="D406" s="16" t="s">
        <v>542</v>
      </c>
      <c r="E406" s="16"/>
      <c r="F406" s="30">
        <v>20333.092058000002</v>
      </c>
      <c r="G406" s="29">
        <v>8269.5966335999983</v>
      </c>
      <c r="H406" s="29">
        <v>10180.339750000003</v>
      </c>
      <c r="I406" s="31">
        <v>1883.1556744000002</v>
      </c>
      <c r="J406" s="70"/>
      <c r="K406" s="30">
        <f t="shared" si="64"/>
        <v>20333.100000000002</v>
      </c>
      <c r="L406" s="71">
        <f t="shared" si="65"/>
        <v>1.0000003905947987</v>
      </c>
      <c r="M406" s="29">
        <f t="shared" si="66"/>
        <v>8269.6</v>
      </c>
      <c r="N406" s="71">
        <f t="shared" si="67"/>
        <v>1.0000004070815243</v>
      </c>
      <c r="O406" s="29">
        <f t="shared" si="68"/>
        <v>10180.34</v>
      </c>
      <c r="P406" s="71">
        <f t="shared" si="69"/>
        <v>1.000000024557137</v>
      </c>
      <c r="Q406" s="29">
        <f t="shared" si="70"/>
        <v>1883.16</v>
      </c>
      <c r="R406" s="72">
        <f t="shared" si="71"/>
        <v>1.0000022969954416</v>
      </c>
    </row>
    <row r="407" spans="1:18" s="3" customFormat="1" ht="15.75" x14ac:dyDescent="0.25">
      <c r="A407" s="149" t="s">
        <v>549</v>
      </c>
      <c r="B407" s="149"/>
      <c r="C407" s="149"/>
      <c r="D407" s="149"/>
      <c r="E407" s="23"/>
      <c r="F407" s="30"/>
      <c r="G407" s="29"/>
      <c r="H407" s="29"/>
      <c r="I407" s="31"/>
      <c r="J407" s="70"/>
      <c r="K407" s="30"/>
      <c r="L407" s="71"/>
      <c r="M407" s="29"/>
      <c r="N407" s="71"/>
      <c r="O407" s="29"/>
      <c r="P407" s="71"/>
      <c r="Q407" s="29"/>
      <c r="R407" s="72"/>
    </row>
    <row r="408" spans="1:18" s="3" customFormat="1" ht="31.5" x14ac:dyDescent="0.25">
      <c r="A408" s="100" t="s">
        <v>550</v>
      </c>
      <c r="B408" s="102" t="s">
        <v>551</v>
      </c>
      <c r="C408" s="102"/>
      <c r="D408" s="16" t="s">
        <v>19</v>
      </c>
      <c r="E408" s="16"/>
      <c r="F408" s="30" t="s">
        <v>552</v>
      </c>
      <c r="G408" s="29"/>
      <c r="H408" s="29"/>
      <c r="I408" s="31"/>
      <c r="J408" s="70"/>
      <c r="K408" s="30" t="s">
        <v>552</v>
      </c>
      <c r="L408" s="71"/>
      <c r="M408" s="29"/>
      <c r="N408" s="71"/>
      <c r="O408" s="29"/>
      <c r="P408" s="71"/>
      <c r="Q408" s="29"/>
      <c r="R408" s="72"/>
    </row>
    <row r="409" spans="1:18" s="3" customFormat="1" ht="47.25" x14ac:dyDescent="0.25">
      <c r="A409" s="100" t="s">
        <v>553</v>
      </c>
      <c r="B409" s="102" t="s">
        <v>554</v>
      </c>
      <c r="C409" s="102" t="s">
        <v>555</v>
      </c>
      <c r="D409" s="16"/>
      <c r="E409" s="74" t="s">
        <v>803</v>
      </c>
      <c r="F409" s="30"/>
      <c r="G409" s="29"/>
      <c r="H409" s="29"/>
      <c r="I409" s="31"/>
      <c r="J409" s="70"/>
      <c r="K409" s="30"/>
      <c r="L409" s="71"/>
      <c r="M409" s="29"/>
      <c r="N409" s="71"/>
      <c r="O409" s="29"/>
      <c r="P409" s="71"/>
      <c r="Q409" s="29"/>
      <c r="R409" s="72"/>
    </row>
    <row r="410" spans="1:18" s="3" customFormat="1" ht="15.75" x14ac:dyDescent="0.25">
      <c r="A410" s="100" t="s">
        <v>556</v>
      </c>
      <c r="B410" s="102" t="s">
        <v>557</v>
      </c>
      <c r="C410" s="102"/>
      <c r="D410" s="16" t="s">
        <v>558</v>
      </c>
      <c r="E410" s="74"/>
      <c r="F410" s="30">
        <v>18877.386092543999</v>
      </c>
      <c r="G410" s="29">
        <v>18877.386092543999</v>
      </c>
      <c r="H410" s="29">
        <v>0</v>
      </c>
      <c r="I410" s="31">
        <v>0</v>
      </c>
      <c r="J410" s="70"/>
      <c r="K410" s="30">
        <f t="shared" si="64"/>
        <v>18877.39</v>
      </c>
      <c r="L410" s="71">
        <f t="shared" si="65"/>
        <v>1.0000002069913696</v>
      </c>
      <c r="M410" s="29">
        <f t="shared" si="66"/>
        <v>18877.39</v>
      </c>
      <c r="N410" s="71">
        <f t="shared" si="67"/>
        <v>1.0000002069913696</v>
      </c>
      <c r="O410" s="29">
        <f t="shared" si="68"/>
        <v>0</v>
      </c>
      <c r="P410" s="71" t="e">
        <f t="shared" si="69"/>
        <v>#DIV/0!</v>
      </c>
      <c r="Q410" s="29">
        <f t="shared" si="70"/>
        <v>0</v>
      </c>
      <c r="R410" s="72" t="e">
        <f t="shared" si="71"/>
        <v>#DIV/0!</v>
      </c>
    </row>
    <row r="411" spans="1:18" s="3" customFormat="1" ht="15.75" x14ac:dyDescent="0.25">
      <c r="A411" s="100" t="s">
        <v>559</v>
      </c>
      <c r="B411" s="102" t="s">
        <v>560</v>
      </c>
      <c r="C411" s="102"/>
      <c r="D411" s="16" t="s">
        <v>558</v>
      </c>
      <c r="E411" s="74"/>
      <c r="F411" s="30">
        <v>25169.848123391999</v>
      </c>
      <c r="G411" s="29">
        <v>25169.848123391999</v>
      </c>
      <c r="H411" s="29">
        <v>0</v>
      </c>
      <c r="I411" s="31">
        <v>0</v>
      </c>
      <c r="J411" s="70"/>
      <c r="K411" s="30">
        <f t="shared" si="64"/>
        <v>25169.85</v>
      </c>
      <c r="L411" s="71">
        <f t="shared" si="65"/>
        <v>1.0000000745577799</v>
      </c>
      <c r="M411" s="29">
        <f t="shared" si="66"/>
        <v>25169.85</v>
      </c>
      <c r="N411" s="71">
        <f t="shared" si="67"/>
        <v>1.0000000745577799</v>
      </c>
      <c r="O411" s="29">
        <f t="shared" si="68"/>
        <v>0</v>
      </c>
      <c r="P411" s="71" t="e">
        <f t="shared" si="69"/>
        <v>#DIV/0!</v>
      </c>
      <c r="Q411" s="29">
        <f t="shared" si="70"/>
        <v>0</v>
      </c>
      <c r="R411" s="72" t="e">
        <f t="shared" si="71"/>
        <v>#DIV/0!</v>
      </c>
    </row>
    <row r="412" spans="1:18" s="3" customFormat="1" ht="15.75" x14ac:dyDescent="0.25">
      <c r="A412" s="100" t="s">
        <v>561</v>
      </c>
      <c r="B412" s="102" t="s">
        <v>562</v>
      </c>
      <c r="C412" s="102"/>
      <c r="D412" s="16" t="s">
        <v>558</v>
      </c>
      <c r="E412" s="74"/>
      <c r="F412" s="30">
        <v>50339.696246783999</v>
      </c>
      <c r="G412" s="29">
        <v>50339.696246783999</v>
      </c>
      <c r="H412" s="29">
        <v>0</v>
      </c>
      <c r="I412" s="31">
        <v>0</v>
      </c>
      <c r="J412" s="70"/>
      <c r="K412" s="30">
        <f t="shared" si="64"/>
        <v>50339.7</v>
      </c>
      <c r="L412" s="71">
        <f t="shared" si="65"/>
        <v>1.0000000745577799</v>
      </c>
      <c r="M412" s="29">
        <f t="shared" si="66"/>
        <v>50339.7</v>
      </c>
      <c r="N412" s="71">
        <f t="shared" si="67"/>
        <v>1.0000000745577799</v>
      </c>
      <c r="O412" s="29">
        <f t="shared" si="68"/>
        <v>0</v>
      </c>
      <c r="P412" s="71" t="e">
        <f t="shared" si="69"/>
        <v>#DIV/0!</v>
      </c>
      <c r="Q412" s="29">
        <f t="shared" si="70"/>
        <v>0</v>
      </c>
      <c r="R412" s="72" t="e">
        <f t="shared" si="71"/>
        <v>#DIV/0!</v>
      </c>
    </row>
    <row r="413" spans="1:18" s="3" customFormat="1" ht="31.5" x14ac:dyDescent="0.25">
      <c r="A413" s="100" t="s">
        <v>563</v>
      </c>
      <c r="B413" s="102" t="s">
        <v>564</v>
      </c>
      <c r="C413" s="102" t="s">
        <v>565</v>
      </c>
      <c r="D413" s="16" t="s">
        <v>558</v>
      </c>
      <c r="E413" s="74" t="s">
        <v>804</v>
      </c>
      <c r="F413" s="30">
        <v>9161.7018181818112</v>
      </c>
      <c r="G413" s="29">
        <v>9161.7018181818112</v>
      </c>
      <c r="H413" s="29">
        <v>0</v>
      </c>
      <c r="I413" s="31">
        <v>0</v>
      </c>
      <c r="J413" s="70"/>
      <c r="K413" s="30">
        <f t="shared" si="64"/>
        <v>9161.7000000000007</v>
      </c>
      <c r="L413" s="71">
        <f t="shared" si="65"/>
        <v>0.99999980154540646</v>
      </c>
      <c r="M413" s="29">
        <f t="shared" si="66"/>
        <v>9161.7000000000007</v>
      </c>
      <c r="N413" s="71">
        <f t="shared" si="67"/>
        <v>0.99999980154540646</v>
      </c>
      <c r="O413" s="29">
        <f t="shared" si="68"/>
        <v>0</v>
      </c>
      <c r="P413" s="71" t="e">
        <f t="shared" si="69"/>
        <v>#DIV/0!</v>
      </c>
      <c r="Q413" s="29">
        <f t="shared" si="70"/>
        <v>0</v>
      </c>
      <c r="R413" s="72" t="e">
        <f t="shared" si="71"/>
        <v>#DIV/0!</v>
      </c>
    </row>
    <row r="414" spans="1:18" s="3" customFormat="1" ht="15.75" x14ac:dyDescent="0.25">
      <c r="A414" s="165" t="s">
        <v>566</v>
      </c>
      <c r="B414" s="165"/>
      <c r="C414" s="94"/>
      <c r="D414" s="5"/>
      <c r="E414" s="150"/>
      <c r="F414" s="30"/>
      <c r="G414" s="29"/>
      <c r="H414" s="29"/>
      <c r="I414" s="31"/>
      <c r="J414" s="70"/>
      <c r="K414" s="30"/>
      <c r="L414" s="71"/>
      <c r="M414" s="29"/>
      <c r="N414" s="71"/>
      <c r="O414" s="29"/>
      <c r="P414" s="71"/>
      <c r="Q414" s="29"/>
      <c r="R414" s="72"/>
    </row>
    <row r="415" spans="1:18" s="3" customFormat="1" ht="15.75" x14ac:dyDescent="0.25">
      <c r="A415" s="166" t="s">
        <v>567</v>
      </c>
      <c r="B415" s="166"/>
      <c r="C415" s="94"/>
      <c r="D415" s="94"/>
      <c r="E415" s="151"/>
      <c r="F415" s="30"/>
      <c r="G415" s="29"/>
      <c r="H415" s="29"/>
      <c r="I415" s="31"/>
      <c r="J415" s="70"/>
      <c r="K415" s="30"/>
      <c r="L415" s="71"/>
      <c r="M415" s="29"/>
      <c r="N415" s="71"/>
      <c r="O415" s="29"/>
      <c r="P415" s="71"/>
      <c r="Q415" s="29"/>
      <c r="R415" s="72"/>
    </row>
    <row r="416" spans="1:18" s="3" customFormat="1" ht="31.5" x14ac:dyDescent="0.25">
      <c r="A416" s="100" t="s">
        <v>568</v>
      </c>
      <c r="B416" s="102" t="s">
        <v>569</v>
      </c>
      <c r="C416" s="102" t="s">
        <v>1021</v>
      </c>
      <c r="D416" s="16" t="s">
        <v>570</v>
      </c>
      <c r="E416" s="74" t="s">
        <v>805</v>
      </c>
      <c r="F416" s="30">
        <v>591.52262021600006</v>
      </c>
      <c r="G416" s="29">
        <v>0</v>
      </c>
      <c r="H416" s="29">
        <v>0</v>
      </c>
      <c r="I416" s="31">
        <v>591.52262021600006</v>
      </c>
      <c r="J416" s="70"/>
      <c r="K416" s="30">
        <f t="shared" si="64"/>
        <v>591.52</v>
      </c>
      <c r="L416" s="71">
        <f t="shared" si="65"/>
        <v>0.99999557038748721</v>
      </c>
      <c r="M416" s="29">
        <f t="shared" si="66"/>
        <v>0</v>
      </c>
      <c r="N416" s="71" t="e">
        <f t="shared" si="67"/>
        <v>#DIV/0!</v>
      </c>
      <c r="O416" s="29">
        <f t="shared" si="68"/>
        <v>0</v>
      </c>
      <c r="P416" s="71" t="e">
        <f t="shared" si="69"/>
        <v>#DIV/0!</v>
      </c>
      <c r="Q416" s="29">
        <f t="shared" si="70"/>
        <v>591.52</v>
      </c>
      <c r="R416" s="72">
        <f t="shared" si="71"/>
        <v>0.99999557038748721</v>
      </c>
    </row>
    <row r="417" spans="1:18" s="3" customFormat="1" ht="31.5" x14ac:dyDescent="0.25">
      <c r="A417" s="100" t="s">
        <v>571</v>
      </c>
      <c r="B417" s="102" t="s">
        <v>572</v>
      </c>
      <c r="C417" s="102" t="s">
        <v>573</v>
      </c>
      <c r="D417" s="16" t="s">
        <v>574</v>
      </c>
      <c r="E417" s="74" t="s">
        <v>805</v>
      </c>
      <c r="F417" s="30">
        <v>3070.1193006246403</v>
      </c>
      <c r="G417" s="29">
        <v>0</v>
      </c>
      <c r="H417" s="29">
        <v>0</v>
      </c>
      <c r="I417" s="31">
        <v>3070.1193006246403</v>
      </c>
      <c r="J417" s="70"/>
      <c r="K417" s="30">
        <f t="shared" si="64"/>
        <v>3070.12</v>
      </c>
      <c r="L417" s="71">
        <f t="shared" si="65"/>
        <v>1.000000227800711</v>
      </c>
      <c r="M417" s="29">
        <f t="shared" si="66"/>
        <v>0</v>
      </c>
      <c r="N417" s="71" t="e">
        <f t="shared" si="67"/>
        <v>#DIV/0!</v>
      </c>
      <c r="O417" s="29">
        <f t="shared" si="68"/>
        <v>0</v>
      </c>
      <c r="P417" s="71" t="e">
        <f t="shared" si="69"/>
        <v>#DIV/0!</v>
      </c>
      <c r="Q417" s="29">
        <f t="shared" si="70"/>
        <v>3070.12</v>
      </c>
      <c r="R417" s="72">
        <f t="shared" si="71"/>
        <v>1.000000227800711</v>
      </c>
    </row>
    <row r="418" spans="1:18" s="3" customFormat="1" ht="18.75" x14ac:dyDescent="0.25">
      <c r="A418" s="136" t="s">
        <v>575</v>
      </c>
      <c r="B418" s="18"/>
      <c r="C418" s="18"/>
      <c r="D418" s="18"/>
      <c r="E418" s="24"/>
      <c r="F418" s="30"/>
      <c r="G418" s="29"/>
      <c r="H418" s="29"/>
      <c r="I418" s="31"/>
      <c r="J418" s="70"/>
      <c r="K418" s="30"/>
      <c r="L418" s="71"/>
      <c r="M418" s="29"/>
      <c r="N418" s="71"/>
      <c r="O418" s="29"/>
      <c r="P418" s="71"/>
      <c r="Q418" s="29"/>
      <c r="R418" s="72"/>
    </row>
    <row r="419" spans="1:18" s="3" customFormat="1" ht="31.5" x14ac:dyDescent="0.25">
      <c r="A419" s="100" t="s">
        <v>576</v>
      </c>
      <c r="B419" s="102" t="s">
        <v>577</v>
      </c>
      <c r="C419" s="102" t="s">
        <v>915</v>
      </c>
      <c r="D419" s="16" t="s">
        <v>578</v>
      </c>
      <c r="E419" s="74" t="s">
        <v>805</v>
      </c>
      <c r="F419" s="30">
        <v>416.26266666666663</v>
      </c>
      <c r="G419" s="29">
        <v>91.267199999999988</v>
      </c>
      <c r="H419" s="29">
        <v>324.99546666666663</v>
      </c>
      <c r="I419" s="31">
        <v>0</v>
      </c>
      <c r="J419" s="70"/>
      <c r="K419" s="30">
        <f t="shared" si="64"/>
        <v>416.27</v>
      </c>
      <c r="L419" s="71">
        <f t="shared" si="65"/>
        <v>1.0000176170815223</v>
      </c>
      <c r="M419" s="29">
        <f t="shared" si="66"/>
        <v>91.27</v>
      </c>
      <c r="N419" s="71">
        <f t="shared" si="67"/>
        <v>1.0000306791486975</v>
      </c>
      <c r="O419" s="29">
        <f t="shared" si="68"/>
        <v>325</v>
      </c>
      <c r="P419" s="71">
        <f t="shared" si="69"/>
        <v>1.0000139489125184</v>
      </c>
      <c r="Q419" s="29">
        <f t="shared" si="70"/>
        <v>0</v>
      </c>
      <c r="R419" s="72" t="e">
        <f t="shared" si="71"/>
        <v>#DIV/0!</v>
      </c>
    </row>
    <row r="420" spans="1:18" s="3" customFormat="1" ht="31.5" x14ac:dyDescent="0.25">
      <c r="A420" s="100" t="s">
        <v>579</v>
      </c>
      <c r="B420" s="102" t="s">
        <v>580</v>
      </c>
      <c r="C420" s="102" t="s">
        <v>916</v>
      </c>
      <c r="D420" s="16" t="s">
        <v>578</v>
      </c>
      <c r="E420" s="74" t="s">
        <v>805</v>
      </c>
      <c r="F420" s="30">
        <v>462.28744999999998</v>
      </c>
      <c r="G420" s="29">
        <v>101.41439999999999</v>
      </c>
      <c r="H420" s="29">
        <v>360.87304999999998</v>
      </c>
      <c r="I420" s="31">
        <v>0</v>
      </c>
      <c r="J420" s="70"/>
      <c r="K420" s="30">
        <f t="shared" si="64"/>
        <v>462.28</v>
      </c>
      <c r="L420" s="71">
        <f t="shared" si="65"/>
        <v>0.99998388448572417</v>
      </c>
      <c r="M420" s="29">
        <f t="shared" si="66"/>
        <v>101.41</v>
      </c>
      <c r="N420" s="71">
        <f t="shared" si="67"/>
        <v>0.99995661365644339</v>
      </c>
      <c r="O420" s="29">
        <f t="shared" si="68"/>
        <v>360.87</v>
      </c>
      <c r="P420" s="71">
        <f t="shared" si="69"/>
        <v>0.9999915482743863</v>
      </c>
      <c r="Q420" s="29">
        <f t="shared" si="70"/>
        <v>0</v>
      </c>
      <c r="R420" s="72" t="e">
        <f t="shared" si="71"/>
        <v>#DIV/0!</v>
      </c>
    </row>
    <row r="421" spans="1:18" s="3" customFormat="1" ht="31.5" x14ac:dyDescent="0.25">
      <c r="A421" s="100" t="s">
        <v>581</v>
      </c>
      <c r="B421" s="102" t="s">
        <v>582</v>
      </c>
      <c r="C421" s="102" t="s">
        <v>916</v>
      </c>
      <c r="D421" s="16" t="s">
        <v>578</v>
      </c>
      <c r="E421" s="74" t="s">
        <v>805</v>
      </c>
      <c r="F421" s="30">
        <v>1865.2443066666667</v>
      </c>
      <c r="G421" s="29">
        <v>111.55584</v>
      </c>
      <c r="H421" s="29">
        <v>1753.6884666666667</v>
      </c>
      <c r="I421" s="31">
        <v>0</v>
      </c>
      <c r="J421" s="70"/>
      <c r="K421" s="30">
        <f t="shared" si="64"/>
        <v>1865.25</v>
      </c>
      <c r="L421" s="71">
        <f t="shared" si="65"/>
        <v>1.0000030523258068</v>
      </c>
      <c r="M421" s="29">
        <f t="shared" si="66"/>
        <v>111.56</v>
      </c>
      <c r="N421" s="71">
        <f t="shared" si="67"/>
        <v>1.0000372907415693</v>
      </c>
      <c r="O421" s="29">
        <f t="shared" si="68"/>
        <v>1753.69</v>
      </c>
      <c r="P421" s="71">
        <f t="shared" si="69"/>
        <v>1.0000008743476179</v>
      </c>
      <c r="Q421" s="29">
        <f t="shared" si="70"/>
        <v>0</v>
      </c>
      <c r="R421" s="72" t="e">
        <f t="shared" si="71"/>
        <v>#DIV/0!</v>
      </c>
    </row>
    <row r="422" spans="1:18" s="3" customFormat="1" ht="31.5" x14ac:dyDescent="0.25">
      <c r="A422" s="100" t="s">
        <v>583</v>
      </c>
      <c r="B422" s="102" t="s">
        <v>584</v>
      </c>
      <c r="C422" s="102" t="s">
        <v>1022</v>
      </c>
      <c r="D422" s="16" t="s">
        <v>578</v>
      </c>
      <c r="E422" s="74" t="s">
        <v>805</v>
      </c>
      <c r="F422" s="30">
        <v>32.467508479999999</v>
      </c>
      <c r="G422" s="29">
        <v>32.467508479999999</v>
      </c>
      <c r="H422" s="29">
        <v>0</v>
      </c>
      <c r="I422" s="31">
        <v>0</v>
      </c>
      <c r="J422" s="70"/>
      <c r="K422" s="30">
        <f t="shared" si="64"/>
        <v>32.47</v>
      </c>
      <c r="L422" s="71">
        <f t="shared" si="65"/>
        <v>1.0000767388726959</v>
      </c>
      <c r="M422" s="29">
        <f t="shared" si="66"/>
        <v>32.47</v>
      </c>
      <c r="N422" s="71">
        <f t="shared" si="67"/>
        <v>1.0000767388726959</v>
      </c>
      <c r="O422" s="29">
        <f t="shared" si="68"/>
        <v>0</v>
      </c>
      <c r="P422" s="71" t="e">
        <f t="shared" si="69"/>
        <v>#DIV/0!</v>
      </c>
      <c r="Q422" s="29">
        <f t="shared" si="70"/>
        <v>0</v>
      </c>
      <c r="R422" s="72" t="e">
        <f t="shared" si="71"/>
        <v>#DIV/0!</v>
      </c>
    </row>
    <row r="423" spans="1:18" s="3" customFormat="1" ht="31.5" x14ac:dyDescent="0.25">
      <c r="A423" s="100" t="s">
        <v>585</v>
      </c>
      <c r="B423" s="102" t="s">
        <v>586</v>
      </c>
      <c r="C423" s="102" t="s">
        <v>1023</v>
      </c>
      <c r="D423" s="16" t="s">
        <v>578</v>
      </c>
      <c r="E423" s="74" t="s">
        <v>805</v>
      </c>
      <c r="F423" s="30">
        <v>846.92671985023992</v>
      </c>
      <c r="G423" s="29">
        <v>102.22641985023999</v>
      </c>
      <c r="H423" s="29">
        <v>744.70029999999997</v>
      </c>
      <c r="I423" s="31">
        <v>0</v>
      </c>
      <c r="J423" s="70"/>
      <c r="K423" s="30">
        <f t="shared" si="64"/>
        <v>846.93000000000006</v>
      </c>
      <c r="L423" s="71">
        <f t="shared" si="65"/>
        <v>1.0000038730030394</v>
      </c>
      <c r="M423" s="29">
        <f t="shared" si="66"/>
        <v>102.23</v>
      </c>
      <c r="N423" s="71">
        <f t="shared" si="67"/>
        <v>1.000035021766049</v>
      </c>
      <c r="O423" s="29">
        <f t="shared" si="68"/>
        <v>744.7</v>
      </c>
      <c r="P423" s="71">
        <f t="shared" si="69"/>
        <v>0.99999959715337849</v>
      </c>
      <c r="Q423" s="29">
        <f t="shared" si="70"/>
        <v>0</v>
      </c>
      <c r="R423" s="72" t="e">
        <f t="shared" si="71"/>
        <v>#DIV/0!</v>
      </c>
    </row>
    <row r="424" spans="1:18" s="3" customFormat="1" ht="31.5" x14ac:dyDescent="0.25">
      <c r="A424" s="100" t="s">
        <v>587</v>
      </c>
      <c r="B424" s="102" t="s">
        <v>588</v>
      </c>
      <c r="C424" s="102" t="s">
        <v>1024</v>
      </c>
      <c r="D424" s="16" t="s">
        <v>578</v>
      </c>
      <c r="E424" s="74" t="s">
        <v>805</v>
      </c>
      <c r="F424" s="30">
        <v>138.19990074090668</v>
      </c>
      <c r="G424" s="29">
        <v>49.164984074240003</v>
      </c>
      <c r="H424" s="29">
        <v>89.034916666666675</v>
      </c>
      <c r="I424" s="31">
        <v>0</v>
      </c>
      <c r="J424" s="70"/>
      <c r="K424" s="30">
        <f t="shared" si="64"/>
        <v>138.19</v>
      </c>
      <c r="L424" s="71">
        <f t="shared" si="65"/>
        <v>0.9999283592762831</v>
      </c>
      <c r="M424" s="29">
        <f t="shared" si="66"/>
        <v>49.16</v>
      </c>
      <c r="N424" s="71">
        <f t="shared" si="67"/>
        <v>0.99989862552924902</v>
      </c>
      <c r="O424" s="29">
        <f t="shared" si="68"/>
        <v>89.03</v>
      </c>
      <c r="P424" s="71">
        <f t="shared" si="69"/>
        <v>0.99994477821903194</v>
      </c>
      <c r="Q424" s="29">
        <f t="shared" si="70"/>
        <v>0</v>
      </c>
      <c r="R424" s="72" t="e">
        <f t="shared" si="71"/>
        <v>#DIV/0!</v>
      </c>
    </row>
    <row r="425" spans="1:18" s="3" customFormat="1" ht="15.75" x14ac:dyDescent="0.25">
      <c r="A425" s="100" t="s">
        <v>589</v>
      </c>
      <c r="B425" s="102" t="s">
        <v>590</v>
      </c>
      <c r="C425" s="102" t="s">
        <v>1025</v>
      </c>
      <c r="D425" s="16" t="s">
        <v>578</v>
      </c>
      <c r="E425" s="74" t="s">
        <v>805</v>
      </c>
      <c r="F425" s="30">
        <v>44.142368639999994</v>
      </c>
      <c r="G425" s="29">
        <v>44.142368639999994</v>
      </c>
      <c r="H425" s="29">
        <v>0</v>
      </c>
      <c r="I425" s="31">
        <v>0</v>
      </c>
      <c r="J425" s="70"/>
      <c r="K425" s="30">
        <f t="shared" si="64"/>
        <v>44.14</v>
      </c>
      <c r="L425" s="71">
        <f t="shared" si="65"/>
        <v>0.99994634089485979</v>
      </c>
      <c r="M425" s="29">
        <f t="shared" si="66"/>
        <v>44.14</v>
      </c>
      <c r="N425" s="71">
        <f t="shared" si="67"/>
        <v>0.99994634089485979</v>
      </c>
      <c r="O425" s="29">
        <f t="shared" si="68"/>
        <v>0</v>
      </c>
      <c r="P425" s="71" t="e">
        <f t="shared" si="69"/>
        <v>#DIV/0!</v>
      </c>
      <c r="Q425" s="29">
        <f t="shared" si="70"/>
        <v>0</v>
      </c>
      <c r="R425" s="72" t="e">
        <f t="shared" si="71"/>
        <v>#DIV/0!</v>
      </c>
    </row>
    <row r="426" spans="1:18" s="3" customFormat="1" ht="47.25" x14ac:dyDescent="0.25">
      <c r="A426" s="100" t="s">
        <v>591</v>
      </c>
      <c r="B426" s="102" t="s">
        <v>592</v>
      </c>
      <c r="C426" s="102" t="s">
        <v>1026</v>
      </c>
      <c r="D426" s="16" t="s">
        <v>578</v>
      </c>
      <c r="E426" s="74" t="s">
        <v>806</v>
      </c>
      <c r="F426" s="30">
        <v>2015.4219593009068</v>
      </c>
      <c r="G426" s="29">
        <v>213.49704263423999</v>
      </c>
      <c r="H426" s="29">
        <v>1801.9249166666668</v>
      </c>
      <c r="I426" s="31">
        <v>0</v>
      </c>
      <c r="J426" s="70"/>
      <c r="K426" s="30">
        <f t="shared" si="64"/>
        <v>2015.42</v>
      </c>
      <c r="L426" s="71">
        <f t="shared" si="65"/>
        <v>0.99999902784580785</v>
      </c>
      <c r="M426" s="29">
        <f t="shared" si="66"/>
        <v>213.5</v>
      </c>
      <c r="N426" s="71">
        <f t="shared" si="67"/>
        <v>1.0000138520221336</v>
      </c>
      <c r="O426" s="29">
        <f t="shared" si="68"/>
        <v>1801.92</v>
      </c>
      <c r="P426" s="71">
        <f t="shared" si="69"/>
        <v>0.99999727143643924</v>
      </c>
      <c r="Q426" s="29">
        <f t="shared" si="70"/>
        <v>0</v>
      </c>
      <c r="R426" s="72" t="e">
        <f t="shared" si="71"/>
        <v>#DIV/0!</v>
      </c>
    </row>
    <row r="427" spans="1:18" s="3" customFormat="1" ht="47.25" x14ac:dyDescent="0.25">
      <c r="A427" s="100" t="s">
        <v>593</v>
      </c>
      <c r="B427" s="102" t="s">
        <v>594</v>
      </c>
      <c r="C427" s="102" t="s">
        <v>362</v>
      </c>
      <c r="D427" s="16" t="s">
        <v>578</v>
      </c>
      <c r="E427" s="74" t="s">
        <v>806</v>
      </c>
      <c r="F427" s="30">
        <v>2849.6252064379737</v>
      </c>
      <c r="G427" s="29">
        <v>260.46037310463998</v>
      </c>
      <c r="H427" s="29">
        <v>2589.1648333333337</v>
      </c>
      <c r="I427" s="31">
        <v>0</v>
      </c>
      <c r="J427" s="70"/>
      <c r="K427" s="30">
        <f t="shared" si="64"/>
        <v>2849.62</v>
      </c>
      <c r="L427" s="71">
        <f t="shared" si="65"/>
        <v>0.99999817293938797</v>
      </c>
      <c r="M427" s="29">
        <f t="shared" si="66"/>
        <v>260.45999999999998</v>
      </c>
      <c r="N427" s="71">
        <f t="shared" si="67"/>
        <v>0.99999856751859961</v>
      </c>
      <c r="O427" s="29">
        <f t="shared" si="68"/>
        <v>2589.16</v>
      </c>
      <c r="P427" s="71">
        <f t="shared" si="69"/>
        <v>0.99999813324618358</v>
      </c>
      <c r="Q427" s="29">
        <f t="shared" si="70"/>
        <v>0</v>
      </c>
      <c r="R427" s="72" t="e">
        <f t="shared" si="71"/>
        <v>#DIV/0!</v>
      </c>
    </row>
    <row r="428" spans="1:18" s="3" customFormat="1" ht="18.75" x14ac:dyDescent="0.25">
      <c r="A428" s="136" t="s">
        <v>595</v>
      </c>
      <c r="B428" s="137"/>
      <c r="C428" s="137"/>
      <c r="D428" s="22"/>
      <c r="E428" s="145"/>
      <c r="F428" s="30"/>
      <c r="G428" s="29"/>
      <c r="H428" s="29"/>
      <c r="I428" s="31"/>
      <c r="J428" s="70"/>
      <c r="K428" s="30"/>
      <c r="L428" s="71"/>
      <c r="M428" s="29"/>
      <c r="N428" s="71"/>
      <c r="O428" s="29"/>
      <c r="P428" s="71"/>
      <c r="Q428" s="29"/>
      <c r="R428" s="72"/>
    </row>
    <row r="429" spans="1:18" s="3" customFormat="1" ht="31.5" x14ac:dyDescent="0.25">
      <c r="A429" s="113" t="s">
        <v>596</v>
      </c>
      <c r="B429" s="152" t="s">
        <v>597</v>
      </c>
      <c r="C429" s="152" t="s">
        <v>1185</v>
      </c>
      <c r="D429" s="16" t="s">
        <v>578</v>
      </c>
      <c r="E429" s="74" t="s">
        <v>805</v>
      </c>
      <c r="F429" s="30">
        <v>82.611035120787704</v>
      </c>
      <c r="G429" s="29">
        <v>55.595713305600007</v>
      </c>
      <c r="H429" s="29">
        <v>27.015321815187693</v>
      </c>
      <c r="I429" s="31">
        <v>0</v>
      </c>
      <c r="J429" s="70"/>
      <c r="K429" s="30">
        <f t="shared" si="64"/>
        <v>82.62</v>
      </c>
      <c r="L429" s="71">
        <f t="shared" si="65"/>
        <v>1.000108519148794</v>
      </c>
      <c r="M429" s="29">
        <f t="shared" si="66"/>
        <v>55.6</v>
      </c>
      <c r="N429" s="71">
        <f t="shared" si="67"/>
        <v>1.0000771047648302</v>
      </c>
      <c r="O429" s="29">
        <f t="shared" si="68"/>
        <v>27.02</v>
      </c>
      <c r="P429" s="71">
        <f t="shared" si="69"/>
        <v>1.0001731678358048</v>
      </c>
      <c r="Q429" s="29">
        <f t="shared" si="70"/>
        <v>0</v>
      </c>
      <c r="R429" s="72" t="e">
        <f t="shared" si="71"/>
        <v>#DIV/0!</v>
      </c>
    </row>
    <row r="430" spans="1:18" s="3" customFormat="1" ht="15.75" x14ac:dyDescent="0.25">
      <c r="A430" s="113" t="s">
        <v>598</v>
      </c>
      <c r="B430" s="152" t="s">
        <v>599</v>
      </c>
      <c r="C430" s="152" t="s">
        <v>1027</v>
      </c>
      <c r="D430" s="16" t="s">
        <v>578</v>
      </c>
      <c r="E430" s="74" t="s">
        <v>805</v>
      </c>
      <c r="F430" s="30">
        <v>26.778345599999998</v>
      </c>
      <c r="G430" s="29">
        <v>26.778345599999998</v>
      </c>
      <c r="H430" s="29">
        <v>0</v>
      </c>
      <c r="I430" s="31">
        <v>0</v>
      </c>
      <c r="J430" s="70"/>
      <c r="K430" s="30">
        <f t="shared" si="64"/>
        <v>26.78</v>
      </c>
      <c r="L430" s="71">
        <f t="shared" si="65"/>
        <v>1.0000617812625439</v>
      </c>
      <c r="M430" s="29">
        <f t="shared" si="66"/>
        <v>26.78</v>
      </c>
      <c r="N430" s="71">
        <f t="shared" si="67"/>
        <v>1.0000617812625439</v>
      </c>
      <c r="O430" s="29">
        <f t="shared" si="68"/>
        <v>0</v>
      </c>
      <c r="P430" s="71" t="e">
        <f t="shared" si="69"/>
        <v>#DIV/0!</v>
      </c>
      <c r="Q430" s="29">
        <f t="shared" si="70"/>
        <v>0</v>
      </c>
      <c r="R430" s="72" t="e">
        <f t="shared" si="71"/>
        <v>#DIV/0!</v>
      </c>
    </row>
    <row r="431" spans="1:18" s="3" customFormat="1" ht="47.25" x14ac:dyDescent="0.25">
      <c r="A431" s="113" t="s">
        <v>600</v>
      </c>
      <c r="B431" s="152" t="s">
        <v>601</v>
      </c>
      <c r="C431" s="152" t="s">
        <v>602</v>
      </c>
      <c r="D431" s="16" t="s">
        <v>578</v>
      </c>
      <c r="E431" s="74" t="s">
        <v>805</v>
      </c>
      <c r="F431" s="30">
        <v>222.78725849352321</v>
      </c>
      <c r="G431" s="29">
        <v>114.17674599352318</v>
      </c>
      <c r="H431" s="29">
        <v>108.61051250000001</v>
      </c>
      <c r="I431" s="31">
        <v>0</v>
      </c>
      <c r="J431" s="70"/>
      <c r="K431" s="30">
        <f t="shared" si="64"/>
        <v>222.79000000000002</v>
      </c>
      <c r="L431" s="71">
        <f t="shared" si="65"/>
        <v>1.0000123054904277</v>
      </c>
      <c r="M431" s="29">
        <f t="shared" si="66"/>
        <v>114.18</v>
      </c>
      <c r="N431" s="71">
        <f t="shared" si="67"/>
        <v>1.000028499730383</v>
      </c>
      <c r="O431" s="29">
        <f t="shared" si="68"/>
        <v>108.61</v>
      </c>
      <c r="P431" s="71">
        <f t="shared" si="69"/>
        <v>0.99999528130391602</v>
      </c>
      <c r="Q431" s="29">
        <f t="shared" si="70"/>
        <v>0</v>
      </c>
      <c r="R431" s="72" t="e">
        <f t="shared" si="71"/>
        <v>#DIV/0!</v>
      </c>
    </row>
    <row r="432" spans="1:18" s="3" customFormat="1" ht="47.25" x14ac:dyDescent="0.25">
      <c r="A432" s="113" t="s">
        <v>603</v>
      </c>
      <c r="B432" s="152" t="s">
        <v>604</v>
      </c>
      <c r="C432" s="152" t="s">
        <v>605</v>
      </c>
      <c r="D432" s="16" t="s">
        <v>578</v>
      </c>
      <c r="E432" s="74" t="s">
        <v>805</v>
      </c>
      <c r="F432" s="30">
        <v>367.88936121032003</v>
      </c>
      <c r="G432" s="29">
        <v>122.79997996031999</v>
      </c>
      <c r="H432" s="29">
        <v>245.08938125000003</v>
      </c>
      <c r="I432" s="31">
        <v>0</v>
      </c>
      <c r="J432" s="70"/>
      <c r="K432" s="30">
        <f t="shared" si="64"/>
        <v>367.89</v>
      </c>
      <c r="L432" s="71">
        <f t="shared" si="65"/>
        <v>1.0000017363635574</v>
      </c>
      <c r="M432" s="29">
        <f t="shared" si="66"/>
        <v>122.8</v>
      </c>
      <c r="N432" s="71">
        <f t="shared" si="67"/>
        <v>1.0000001631896032</v>
      </c>
      <c r="O432" s="29">
        <f t="shared" si="68"/>
        <v>245.09</v>
      </c>
      <c r="P432" s="71">
        <f t="shared" si="69"/>
        <v>1.0000025245891797</v>
      </c>
      <c r="Q432" s="29">
        <f t="shared" si="70"/>
        <v>0</v>
      </c>
      <c r="R432" s="72" t="e">
        <f t="shared" si="71"/>
        <v>#DIV/0!</v>
      </c>
    </row>
    <row r="433" spans="1:18" s="3" customFormat="1" ht="47.25" x14ac:dyDescent="0.25">
      <c r="A433" s="113" t="s">
        <v>606</v>
      </c>
      <c r="B433" s="91" t="s">
        <v>607</v>
      </c>
      <c r="C433" s="152" t="s">
        <v>602</v>
      </c>
      <c r="D433" s="16" t="s">
        <v>578</v>
      </c>
      <c r="E433" s="74" t="s">
        <v>805</v>
      </c>
      <c r="F433" s="30">
        <v>762.65488621032</v>
      </c>
      <c r="G433" s="29">
        <v>122.79997996031999</v>
      </c>
      <c r="H433" s="29">
        <v>639.85490625</v>
      </c>
      <c r="I433" s="31">
        <v>0</v>
      </c>
      <c r="J433" s="70"/>
      <c r="K433" s="30">
        <f t="shared" si="64"/>
        <v>762.65</v>
      </c>
      <c r="L433" s="71">
        <f t="shared" si="65"/>
        <v>0.99999359315673664</v>
      </c>
      <c r="M433" s="29">
        <f t="shared" si="66"/>
        <v>122.8</v>
      </c>
      <c r="N433" s="71">
        <f t="shared" si="67"/>
        <v>1.0000001631896032</v>
      </c>
      <c r="O433" s="29">
        <f t="shared" si="68"/>
        <v>639.85</v>
      </c>
      <c r="P433" s="71">
        <f t="shared" si="69"/>
        <v>0.99999233224602635</v>
      </c>
      <c r="Q433" s="29">
        <f t="shared" si="70"/>
        <v>0</v>
      </c>
      <c r="R433" s="72" t="e">
        <f t="shared" si="71"/>
        <v>#DIV/0!</v>
      </c>
    </row>
    <row r="434" spans="1:18" s="3" customFormat="1" ht="47.25" x14ac:dyDescent="0.25">
      <c r="A434" s="113" t="s">
        <v>608</v>
      </c>
      <c r="B434" s="91" t="s">
        <v>609</v>
      </c>
      <c r="C434" s="152" t="s">
        <v>602</v>
      </c>
      <c r="D434" s="16" t="s">
        <v>578</v>
      </c>
      <c r="E434" s="74" t="s">
        <v>805</v>
      </c>
      <c r="F434" s="30">
        <v>1103.6571794392</v>
      </c>
      <c r="G434" s="29">
        <v>178.32114193919998</v>
      </c>
      <c r="H434" s="29">
        <v>925.33603750000009</v>
      </c>
      <c r="I434" s="31">
        <v>0</v>
      </c>
      <c r="J434" s="70"/>
      <c r="K434" s="30">
        <f t="shared" si="64"/>
        <v>1103.6600000000001</v>
      </c>
      <c r="L434" s="71">
        <f t="shared" si="65"/>
        <v>1.0000025556493923</v>
      </c>
      <c r="M434" s="29">
        <f t="shared" si="66"/>
        <v>178.32</v>
      </c>
      <c r="N434" s="71">
        <f t="shared" si="67"/>
        <v>0.99999359616483185</v>
      </c>
      <c r="O434" s="29">
        <f t="shared" si="68"/>
        <v>925.34</v>
      </c>
      <c r="P434" s="71">
        <f t="shared" si="69"/>
        <v>1.0000042822281197</v>
      </c>
      <c r="Q434" s="29">
        <f t="shared" si="70"/>
        <v>0</v>
      </c>
      <c r="R434" s="72" t="e">
        <f t="shared" si="71"/>
        <v>#DIV/0!</v>
      </c>
    </row>
    <row r="435" spans="1:18" s="3" customFormat="1" ht="47.25" x14ac:dyDescent="0.25">
      <c r="A435" s="113" t="s">
        <v>610</v>
      </c>
      <c r="B435" s="91" t="s">
        <v>611</v>
      </c>
      <c r="C435" s="152" t="s">
        <v>602</v>
      </c>
      <c r="D435" s="16" t="s">
        <v>578</v>
      </c>
      <c r="E435" s="74" t="s">
        <v>805</v>
      </c>
      <c r="F435" s="30">
        <v>2487.35487541368</v>
      </c>
      <c r="G435" s="29">
        <v>216.88120666367999</v>
      </c>
      <c r="H435" s="29">
        <v>2270.4736687499999</v>
      </c>
      <c r="I435" s="31">
        <v>0</v>
      </c>
      <c r="J435" s="70"/>
      <c r="K435" s="30">
        <f t="shared" si="64"/>
        <v>2487.35</v>
      </c>
      <c r="L435" s="71">
        <f t="shared" si="65"/>
        <v>0.99999803992034741</v>
      </c>
      <c r="M435" s="29">
        <f t="shared" si="66"/>
        <v>216.88</v>
      </c>
      <c r="N435" s="71">
        <f t="shared" si="67"/>
        <v>0.99999443629211326</v>
      </c>
      <c r="O435" s="29">
        <f t="shared" si="68"/>
        <v>2270.4699999999998</v>
      </c>
      <c r="P435" s="71">
        <f t="shared" si="69"/>
        <v>0.99999838414774389</v>
      </c>
      <c r="Q435" s="29">
        <f t="shared" si="70"/>
        <v>0</v>
      </c>
      <c r="R435" s="72" t="e">
        <f t="shared" si="71"/>
        <v>#DIV/0!</v>
      </c>
    </row>
    <row r="436" spans="1:18" s="3" customFormat="1" ht="47.25" x14ac:dyDescent="0.25">
      <c r="A436" s="113" t="s">
        <v>612</v>
      </c>
      <c r="B436" s="91" t="s">
        <v>613</v>
      </c>
      <c r="C436" s="152" t="s">
        <v>602</v>
      </c>
      <c r="D436" s="16" t="s">
        <v>578</v>
      </c>
      <c r="E436" s="74" t="s">
        <v>805</v>
      </c>
      <c r="F436" s="30">
        <v>4287.8204924146403</v>
      </c>
      <c r="G436" s="29">
        <v>265.70602366463999</v>
      </c>
      <c r="H436" s="29">
        <v>4022.1144687500005</v>
      </c>
      <c r="I436" s="31">
        <v>0</v>
      </c>
      <c r="J436" s="70"/>
      <c r="K436" s="30">
        <f t="shared" si="64"/>
        <v>4287.82</v>
      </c>
      <c r="L436" s="71">
        <f t="shared" si="65"/>
        <v>0.99999988515968863</v>
      </c>
      <c r="M436" s="29">
        <f t="shared" si="66"/>
        <v>265.70999999999998</v>
      </c>
      <c r="N436" s="71">
        <f t="shared" si="67"/>
        <v>1.0000149651682908</v>
      </c>
      <c r="O436" s="29">
        <f t="shared" si="68"/>
        <v>4022.11</v>
      </c>
      <c r="P436" s="71">
        <f t="shared" si="69"/>
        <v>0.99999888895504219</v>
      </c>
      <c r="Q436" s="29">
        <f t="shared" si="70"/>
        <v>0</v>
      </c>
      <c r="R436" s="72" t="e">
        <f t="shared" si="71"/>
        <v>#DIV/0!</v>
      </c>
    </row>
    <row r="437" spans="1:18" s="3" customFormat="1" ht="47.25" x14ac:dyDescent="0.25">
      <c r="A437" s="113" t="s">
        <v>614</v>
      </c>
      <c r="B437" s="91" t="s">
        <v>615</v>
      </c>
      <c r="C437" s="152" t="s">
        <v>602</v>
      </c>
      <c r="D437" s="16" t="s">
        <v>578</v>
      </c>
      <c r="E437" s="74" t="s">
        <v>805</v>
      </c>
      <c r="F437" s="30">
        <v>5958.7812754948018</v>
      </c>
      <c r="G437" s="29">
        <v>277.49451924479996</v>
      </c>
      <c r="H437" s="29">
        <v>5681.2867562500014</v>
      </c>
      <c r="I437" s="31">
        <v>0</v>
      </c>
      <c r="J437" s="70"/>
      <c r="K437" s="30">
        <f t="shared" si="64"/>
        <v>5958.78</v>
      </c>
      <c r="L437" s="71">
        <f t="shared" si="65"/>
        <v>0.99999978594703465</v>
      </c>
      <c r="M437" s="29">
        <f t="shared" si="66"/>
        <v>277.49</v>
      </c>
      <c r="N437" s="71">
        <f t="shared" si="67"/>
        <v>0.99998371411149944</v>
      </c>
      <c r="O437" s="29">
        <f t="shared" si="68"/>
        <v>5681.29</v>
      </c>
      <c r="P437" s="71">
        <f t="shared" si="69"/>
        <v>1.0000005709534014</v>
      </c>
      <c r="Q437" s="29">
        <f t="shared" si="70"/>
        <v>0</v>
      </c>
      <c r="R437" s="72" t="e">
        <f t="shared" si="71"/>
        <v>#DIV/0!</v>
      </c>
    </row>
    <row r="438" spans="1:18" s="3" customFormat="1" ht="15.75" x14ac:dyDescent="0.25">
      <c r="A438" s="113" t="s">
        <v>616</v>
      </c>
      <c r="B438" s="152" t="s">
        <v>617</v>
      </c>
      <c r="C438" s="152" t="s">
        <v>1028</v>
      </c>
      <c r="D438" s="16" t="s">
        <v>578</v>
      </c>
      <c r="E438" s="74" t="s">
        <v>805</v>
      </c>
      <c r="F438" s="30">
        <v>26.778345599999998</v>
      </c>
      <c r="G438" s="29">
        <v>26.778345599999998</v>
      </c>
      <c r="H438" s="29">
        <v>0</v>
      </c>
      <c r="I438" s="31">
        <v>0</v>
      </c>
      <c r="J438" s="70"/>
      <c r="K438" s="30">
        <f t="shared" si="64"/>
        <v>26.78</v>
      </c>
      <c r="L438" s="71">
        <f t="shared" si="65"/>
        <v>1.0000617812625439</v>
      </c>
      <c r="M438" s="29">
        <f t="shared" si="66"/>
        <v>26.78</v>
      </c>
      <c r="N438" s="71">
        <f t="shared" si="67"/>
        <v>1.0000617812625439</v>
      </c>
      <c r="O438" s="29">
        <f t="shared" si="68"/>
        <v>0</v>
      </c>
      <c r="P438" s="71" t="e">
        <f t="shared" si="69"/>
        <v>#DIV/0!</v>
      </c>
      <c r="Q438" s="29">
        <f t="shared" si="70"/>
        <v>0</v>
      </c>
      <c r="R438" s="72" t="e">
        <f t="shared" si="71"/>
        <v>#DIV/0!</v>
      </c>
    </row>
    <row r="439" spans="1:18" s="3" customFormat="1" ht="15.75" x14ac:dyDescent="0.25">
      <c r="A439" s="113" t="s">
        <v>618</v>
      </c>
      <c r="B439" s="152" t="s">
        <v>619</v>
      </c>
      <c r="C439" s="152" t="s">
        <v>620</v>
      </c>
      <c r="D439" s="16" t="s">
        <v>621</v>
      </c>
      <c r="E439" s="74" t="s">
        <v>805</v>
      </c>
      <c r="F439" s="30">
        <v>155.52697662719999</v>
      </c>
      <c r="G439" s="29">
        <v>79.116976627200003</v>
      </c>
      <c r="H439" s="29">
        <v>76.41</v>
      </c>
      <c r="I439" s="31">
        <v>0</v>
      </c>
      <c r="J439" s="70"/>
      <c r="K439" s="30">
        <f t="shared" si="64"/>
        <v>155.53</v>
      </c>
      <c r="L439" s="71">
        <f t="shared" si="65"/>
        <v>1.000019439539465</v>
      </c>
      <c r="M439" s="29">
        <f t="shared" si="66"/>
        <v>79.12</v>
      </c>
      <c r="N439" s="71">
        <f t="shared" si="67"/>
        <v>1.0000382139577231</v>
      </c>
      <c r="O439" s="29">
        <f t="shared" si="68"/>
        <v>76.41</v>
      </c>
      <c r="P439" s="71">
        <f t="shared" si="69"/>
        <v>1</v>
      </c>
      <c r="Q439" s="29">
        <f t="shared" si="70"/>
        <v>0</v>
      </c>
      <c r="R439" s="72" t="e">
        <f t="shared" si="71"/>
        <v>#DIV/0!</v>
      </c>
    </row>
    <row r="440" spans="1:18" s="3" customFormat="1" ht="31.5" x14ac:dyDescent="0.25">
      <c r="A440" s="113" t="s">
        <v>622</v>
      </c>
      <c r="B440" s="152" t="s">
        <v>623</v>
      </c>
      <c r="C440" s="152" t="s">
        <v>624</v>
      </c>
      <c r="D440" s="16" t="s">
        <v>625</v>
      </c>
      <c r="E440" s="74" t="s">
        <v>805</v>
      </c>
      <c r="F440" s="30">
        <v>108.59203839758769</v>
      </c>
      <c r="G440" s="29">
        <v>81.576716582399996</v>
      </c>
      <c r="H440" s="29">
        <v>27.015321815187693</v>
      </c>
      <c r="I440" s="31">
        <v>0</v>
      </c>
      <c r="J440" s="70"/>
      <c r="K440" s="30">
        <f t="shared" si="64"/>
        <v>108.6</v>
      </c>
      <c r="L440" s="71">
        <f t="shared" si="65"/>
        <v>1.0000733166310329</v>
      </c>
      <c r="M440" s="29">
        <f t="shared" si="66"/>
        <v>81.58</v>
      </c>
      <c r="N440" s="71">
        <f t="shared" si="67"/>
        <v>1.0000402494454002</v>
      </c>
      <c r="O440" s="29">
        <f t="shared" si="68"/>
        <v>27.02</v>
      </c>
      <c r="P440" s="71">
        <f t="shared" si="69"/>
        <v>1.0001731678358048</v>
      </c>
      <c r="Q440" s="29">
        <f t="shared" si="70"/>
        <v>0</v>
      </c>
      <c r="R440" s="72" t="e">
        <f t="shared" si="71"/>
        <v>#DIV/0!</v>
      </c>
    </row>
    <row r="441" spans="1:18" s="3" customFormat="1" ht="63" x14ac:dyDescent="0.25">
      <c r="A441" s="113" t="s">
        <v>626</v>
      </c>
      <c r="B441" s="152" t="s">
        <v>627</v>
      </c>
      <c r="C441" s="152" t="s">
        <v>628</v>
      </c>
      <c r="D441" s="16" t="s">
        <v>625</v>
      </c>
      <c r="E441" s="74" t="s">
        <v>805</v>
      </c>
      <c r="F441" s="30">
        <v>104.13365003519999</v>
      </c>
      <c r="G441" s="29">
        <v>104.13365003519999</v>
      </c>
      <c r="H441" s="29">
        <v>0</v>
      </c>
      <c r="I441" s="31">
        <v>0</v>
      </c>
      <c r="J441" s="70"/>
      <c r="K441" s="30">
        <f t="shared" si="64"/>
        <v>104.13</v>
      </c>
      <c r="L441" s="71">
        <f t="shared" si="65"/>
        <v>0.99996494855218498</v>
      </c>
      <c r="M441" s="29">
        <f t="shared" si="66"/>
        <v>104.13</v>
      </c>
      <c r="N441" s="71">
        <f t="shared" si="67"/>
        <v>0.99996494855218498</v>
      </c>
      <c r="O441" s="29">
        <f t="shared" si="68"/>
        <v>0</v>
      </c>
      <c r="P441" s="71" t="e">
        <f t="shared" si="69"/>
        <v>#DIV/0!</v>
      </c>
      <c r="Q441" s="29">
        <f t="shared" si="70"/>
        <v>0</v>
      </c>
      <c r="R441" s="72" t="e">
        <f t="shared" si="71"/>
        <v>#DIV/0!</v>
      </c>
    </row>
    <row r="442" spans="1:18" s="3" customFormat="1" ht="47.25" x14ac:dyDescent="0.25">
      <c r="A442" s="113" t="s">
        <v>629</v>
      </c>
      <c r="B442" s="152" t="s">
        <v>630</v>
      </c>
      <c r="C442" s="152" t="s">
        <v>631</v>
      </c>
      <c r="D442" s="16" t="s">
        <v>625</v>
      </c>
      <c r="E442" s="74" t="s">
        <v>805</v>
      </c>
      <c r="F442" s="30">
        <v>121.5393600409131</v>
      </c>
      <c r="G442" s="29">
        <v>66.322415637503994</v>
      </c>
      <c r="H442" s="29">
        <v>55.216944403409101</v>
      </c>
      <c r="I442" s="31">
        <v>0</v>
      </c>
      <c r="J442" s="70"/>
      <c r="K442" s="30">
        <f t="shared" si="64"/>
        <v>121.53999999999999</v>
      </c>
      <c r="L442" s="71">
        <f t="shared" si="65"/>
        <v>1.000005265447232</v>
      </c>
      <c r="M442" s="29">
        <f t="shared" si="66"/>
        <v>66.319999999999993</v>
      </c>
      <c r="N442" s="71">
        <f t="shared" si="67"/>
        <v>0.99996357735946761</v>
      </c>
      <c r="O442" s="29">
        <f t="shared" si="68"/>
        <v>55.22</v>
      </c>
      <c r="P442" s="71">
        <f t="shared" si="69"/>
        <v>1.000055338023933</v>
      </c>
      <c r="Q442" s="29">
        <f t="shared" si="70"/>
        <v>0</v>
      </c>
      <c r="R442" s="72" t="e">
        <f t="shared" si="71"/>
        <v>#DIV/0!</v>
      </c>
    </row>
    <row r="443" spans="1:18" s="3" customFormat="1" ht="18.75" x14ac:dyDescent="0.25">
      <c r="A443" s="136" t="s">
        <v>632</v>
      </c>
      <c r="B443" s="137"/>
      <c r="C443" s="137"/>
      <c r="D443" s="22"/>
      <c r="E443" s="145"/>
      <c r="F443" s="158"/>
      <c r="G443" s="159"/>
      <c r="H443" s="159"/>
      <c r="I443" s="160"/>
      <c r="J443" s="70"/>
      <c r="K443" s="30"/>
      <c r="L443" s="71"/>
      <c r="M443" s="29"/>
      <c r="N443" s="71"/>
      <c r="O443" s="29"/>
      <c r="P443" s="71"/>
      <c r="Q443" s="29"/>
      <c r="R443" s="72"/>
    </row>
    <row r="444" spans="1:18" s="3" customFormat="1" ht="47.25" x14ac:dyDescent="0.25">
      <c r="A444" s="162" t="s">
        <v>633</v>
      </c>
      <c r="B444" s="102" t="s">
        <v>634</v>
      </c>
      <c r="C444" s="102" t="s">
        <v>1186</v>
      </c>
      <c r="D444" s="16" t="s">
        <v>372</v>
      </c>
      <c r="E444" s="154" t="s">
        <v>805</v>
      </c>
      <c r="F444" s="29">
        <v>1052.4169956823041</v>
      </c>
      <c r="G444" s="29">
        <v>224.001995682304</v>
      </c>
      <c r="H444" s="29">
        <v>828.41500000000008</v>
      </c>
      <c r="I444" s="29">
        <v>0</v>
      </c>
      <c r="J444" s="161"/>
      <c r="K444" s="30">
        <f t="shared" si="64"/>
        <v>1052.42</v>
      </c>
      <c r="L444" s="71">
        <f t="shared" si="65"/>
        <v>1.0000028546837501</v>
      </c>
      <c r="M444" s="29">
        <f t="shared" si="66"/>
        <v>224</v>
      </c>
      <c r="N444" s="71">
        <f t="shared" si="67"/>
        <v>0.99999109078337489</v>
      </c>
      <c r="O444" s="29">
        <f t="shared" si="68"/>
        <v>828.42</v>
      </c>
      <c r="P444" s="71">
        <f t="shared" si="69"/>
        <v>1.0000060356222424</v>
      </c>
      <c r="Q444" s="29">
        <f t="shared" si="70"/>
        <v>0</v>
      </c>
      <c r="R444" s="72" t="e">
        <f t="shared" si="71"/>
        <v>#DIV/0!</v>
      </c>
    </row>
    <row r="445" spans="1:18" ht="31.5" x14ac:dyDescent="0.25">
      <c r="A445" s="162"/>
      <c r="B445" s="102" t="s">
        <v>635</v>
      </c>
      <c r="C445" s="102" t="s">
        <v>636</v>
      </c>
      <c r="D445" s="16" t="s">
        <v>372</v>
      </c>
      <c r="E445" s="154" t="s">
        <v>805</v>
      </c>
      <c r="F445" s="29">
        <v>1330.8769956823041</v>
      </c>
      <c r="G445" s="29">
        <v>224.001995682304</v>
      </c>
      <c r="H445" s="29">
        <v>1106.8750000000002</v>
      </c>
      <c r="I445" s="29">
        <v>0</v>
      </c>
      <c r="J445" s="161"/>
      <c r="K445" s="30">
        <f t="shared" si="64"/>
        <v>1330.88</v>
      </c>
      <c r="L445" s="71">
        <f t="shared" si="65"/>
        <v>1.0000022573969689</v>
      </c>
      <c r="M445" s="29">
        <f t="shared" si="66"/>
        <v>224</v>
      </c>
      <c r="N445" s="71">
        <f t="shared" si="67"/>
        <v>0.99999109078337489</v>
      </c>
      <c r="O445" s="29">
        <f t="shared" si="68"/>
        <v>1106.8800000000001</v>
      </c>
      <c r="P445" s="71">
        <f t="shared" si="69"/>
        <v>1.0000045172219085</v>
      </c>
      <c r="Q445" s="29">
        <f t="shared" si="70"/>
        <v>0</v>
      </c>
      <c r="R445" s="72" t="e">
        <f t="shared" si="71"/>
        <v>#DIV/0!</v>
      </c>
    </row>
    <row r="446" spans="1:18" ht="31.5" x14ac:dyDescent="0.25">
      <c r="A446" s="162"/>
      <c r="B446" s="102" t="s">
        <v>637</v>
      </c>
      <c r="C446" s="102" t="s">
        <v>1187</v>
      </c>
      <c r="D446" s="16" t="s">
        <v>372</v>
      </c>
      <c r="E446" s="154" t="s">
        <v>805</v>
      </c>
      <c r="F446" s="29">
        <v>1425.3769956823041</v>
      </c>
      <c r="G446" s="29">
        <v>224.001995682304</v>
      </c>
      <c r="H446" s="29">
        <v>1201.3750000000002</v>
      </c>
      <c r="I446" s="29">
        <v>0</v>
      </c>
      <c r="J446" s="161"/>
      <c r="K446" s="30">
        <f t="shared" si="64"/>
        <v>1425.38</v>
      </c>
      <c r="L446" s="71">
        <f t="shared" si="65"/>
        <v>1.0000021077355008</v>
      </c>
      <c r="M446" s="29">
        <f t="shared" si="66"/>
        <v>224</v>
      </c>
      <c r="N446" s="71">
        <f t="shared" si="67"/>
        <v>0.99999109078337489</v>
      </c>
      <c r="O446" s="29">
        <f t="shared" si="68"/>
        <v>1201.3800000000001</v>
      </c>
      <c r="P446" s="71">
        <f t="shared" si="69"/>
        <v>1.0000041618978253</v>
      </c>
      <c r="Q446" s="29">
        <f t="shared" si="70"/>
        <v>0</v>
      </c>
      <c r="R446" s="72" t="e">
        <f t="shared" si="71"/>
        <v>#DIV/0!</v>
      </c>
    </row>
    <row r="447" spans="1:18" ht="15.75" x14ac:dyDescent="0.25">
      <c r="A447" s="100" t="s">
        <v>638</v>
      </c>
      <c r="B447" s="102" t="s">
        <v>639</v>
      </c>
      <c r="C447" s="102" t="s">
        <v>1029</v>
      </c>
      <c r="D447" s="16" t="s">
        <v>372</v>
      </c>
      <c r="E447" s="154"/>
      <c r="F447" s="29">
        <v>13.397682048</v>
      </c>
      <c r="G447" s="29">
        <v>13.397682048</v>
      </c>
      <c r="H447" s="29">
        <v>0</v>
      </c>
      <c r="I447" s="29">
        <v>0</v>
      </c>
      <c r="J447" s="161"/>
      <c r="K447" s="30">
        <f t="shared" ref="K447:K500" si="72">SUM(M447,O447,Q447)</f>
        <v>13.4</v>
      </c>
      <c r="L447" s="71">
        <f t="shared" ref="L447:L500" si="73">K447/F447</f>
        <v>1.0001730114203111</v>
      </c>
      <c r="M447" s="29">
        <f t="shared" ref="M447:M500" si="74">ROUND(G447-(G447*$M$6*$F$6),2)</f>
        <v>13.4</v>
      </c>
      <c r="N447" s="71">
        <f t="shared" ref="N447:N500" si="75">M447/G447</f>
        <v>1.0001730114203111</v>
      </c>
      <c r="O447" s="29">
        <f t="shared" ref="O447:O500" si="76">ROUND(H447-(H447*$O$6*$F$6),2)</f>
        <v>0</v>
      </c>
      <c r="P447" s="71" t="e">
        <f t="shared" ref="P447:P500" si="77">O447/H447</f>
        <v>#DIV/0!</v>
      </c>
      <c r="Q447" s="29">
        <f t="shared" ref="Q447:Q500" si="78">ROUND((I447-(I447*$Q$6*$F$6)),2)</f>
        <v>0</v>
      </c>
      <c r="R447" s="72" t="e">
        <f t="shared" ref="R447:R500" si="79">Q447/I447</f>
        <v>#DIV/0!</v>
      </c>
    </row>
    <row r="448" spans="1:18" ht="31.5" x14ac:dyDescent="0.25">
      <c r="A448" s="100" t="s">
        <v>640</v>
      </c>
      <c r="B448" s="102" t="s">
        <v>641</v>
      </c>
      <c r="C448" s="102" t="s">
        <v>642</v>
      </c>
      <c r="D448" s="16" t="s">
        <v>372</v>
      </c>
      <c r="E448" s="154" t="s">
        <v>807</v>
      </c>
      <c r="F448" s="29">
        <v>17.421895999231999</v>
      </c>
      <c r="G448" s="29">
        <v>9.1097959992319986</v>
      </c>
      <c r="H448" s="29">
        <v>8.3121000000000009</v>
      </c>
      <c r="I448" s="29">
        <v>0</v>
      </c>
      <c r="J448" s="161"/>
      <c r="K448" s="30">
        <f t="shared" si="72"/>
        <v>17.420000000000002</v>
      </c>
      <c r="L448" s="71">
        <f t="shared" si="73"/>
        <v>0.99989117147570616</v>
      </c>
      <c r="M448" s="29">
        <f t="shared" si="74"/>
        <v>9.11</v>
      </c>
      <c r="N448" s="71">
        <f t="shared" si="75"/>
        <v>1.0000223935605164</v>
      </c>
      <c r="O448" s="29">
        <f t="shared" si="76"/>
        <v>8.31</v>
      </c>
      <c r="P448" s="71">
        <f t="shared" si="77"/>
        <v>0.99974735626375999</v>
      </c>
      <c r="Q448" s="29">
        <f t="shared" si="78"/>
        <v>0</v>
      </c>
      <c r="R448" s="72" t="e">
        <f t="shared" si="79"/>
        <v>#DIV/0!</v>
      </c>
    </row>
    <row r="449" spans="1:18" ht="31.5" x14ac:dyDescent="0.25">
      <c r="A449" s="100" t="s">
        <v>643</v>
      </c>
      <c r="B449" s="102" t="s">
        <v>644</v>
      </c>
      <c r="C449" s="102" t="s">
        <v>645</v>
      </c>
      <c r="D449" s="16" t="s">
        <v>372</v>
      </c>
      <c r="E449" s="154" t="s">
        <v>807</v>
      </c>
      <c r="F449" s="29">
        <v>30.904595999232001</v>
      </c>
      <c r="G449" s="29">
        <v>9.1097959992319986</v>
      </c>
      <c r="H449" s="29">
        <v>21.794800000000002</v>
      </c>
      <c r="I449" s="29">
        <v>0</v>
      </c>
      <c r="J449" s="161"/>
      <c r="K449" s="30">
        <f t="shared" si="72"/>
        <v>30.9</v>
      </c>
      <c r="L449" s="71">
        <f t="shared" si="73"/>
        <v>0.99985128428043146</v>
      </c>
      <c r="M449" s="29">
        <f t="shared" si="74"/>
        <v>9.11</v>
      </c>
      <c r="N449" s="71">
        <f t="shared" si="75"/>
        <v>1.0000223935605164</v>
      </c>
      <c r="O449" s="29">
        <f t="shared" si="76"/>
        <v>21.79</v>
      </c>
      <c r="P449" s="71">
        <f t="shared" si="77"/>
        <v>0.99977976398039881</v>
      </c>
      <c r="Q449" s="29">
        <f t="shared" si="78"/>
        <v>0</v>
      </c>
      <c r="R449" s="72" t="e">
        <f t="shared" si="79"/>
        <v>#DIV/0!</v>
      </c>
    </row>
    <row r="450" spans="1:18" ht="18.75" x14ac:dyDescent="0.25">
      <c r="A450" s="136" t="s">
        <v>646</v>
      </c>
      <c r="B450" s="137"/>
      <c r="C450" s="137"/>
      <c r="D450" s="22"/>
      <c r="E450" s="155"/>
      <c r="F450" s="29"/>
      <c r="G450" s="29"/>
      <c r="H450" s="29"/>
      <c r="I450" s="29"/>
      <c r="J450" s="161"/>
      <c r="K450" s="30"/>
      <c r="L450" s="71"/>
      <c r="M450" s="29"/>
      <c r="N450" s="71"/>
      <c r="O450" s="29"/>
      <c r="P450" s="71"/>
      <c r="Q450" s="29"/>
      <c r="R450" s="72"/>
    </row>
    <row r="451" spans="1:18" ht="31.5" x14ac:dyDescent="0.25">
      <c r="A451" s="100" t="s">
        <v>647</v>
      </c>
      <c r="B451" s="102" t="s">
        <v>519</v>
      </c>
      <c r="C451" s="102" t="s">
        <v>841</v>
      </c>
      <c r="D451" s="16" t="s">
        <v>372</v>
      </c>
      <c r="E451" s="154" t="s">
        <v>805</v>
      </c>
      <c r="F451" s="29">
        <v>638.15791441902934</v>
      </c>
      <c r="G451" s="29">
        <v>271.64958108569596</v>
      </c>
      <c r="H451" s="29">
        <v>366.50833333333338</v>
      </c>
      <c r="I451" s="29">
        <v>0</v>
      </c>
      <c r="J451" s="161"/>
      <c r="K451" s="30">
        <f t="shared" si="72"/>
        <v>638.16</v>
      </c>
      <c r="L451" s="71">
        <f t="shared" si="73"/>
        <v>1.000003268126781</v>
      </c>
      <c r="M451" s="29">
        <f t="shared" si="74"/>
        <v>271.64999999999998</v>
      </c>
      <c r="N451" s="71">
        <f t="shared" si="75"/>
        <v>1.0000015421128292</v>
      </c>
      <c r="O451" s="29">
        <f t="shared" si="76"/>
        <v>366.51</v>
      </c>
      <c r="P451" s="71">
        <f t="shared" si="77"/>
        <v>1.0000045474182031</v>
      </c>
      <c r="Q451" s="29">
        <f t="shared" si="78"/>
        <v>0</v>
      </c>
      <c r="R451" s="72" t="e">
        <f t="shared" si="79"/>
        <v>#DIV/0!</v>
      </c>
    </row>
    <row r="452" spans="1:18" ht="31.5" x14ac:dyDescent="0.25">
      <c r="A452" s="100" t="s">
        <v>648</v>
      </c>
      <c r="B452" s="102" t="s">
        <v>842</v>
      </c>
      <c r="C452" s="102" t="s">
        <v>843</v>
      </c>
      <c r="D452" s="16" t="s">
        <v>372</v>
      </c>
      <c r="E452" s="154"/>
      <c r="F452" s="29">
        <v>1506.7912477523628</v>
      </c>
      <c r="G452" s="29">
        <v>271.64958108569596</v>
      </c>
      <c r="H452" s="29">
        <v>1235.1416666666669</v>
      </c>
      <c r="I452" s="29">
        <v>0</v>
      </c>
      <c r="J452" s="161"/>
      <c r="K452" s="30">
        <f t="shared" si="72"/>
        <v>1506.79</v>
      </c>
      <c r="L452" s="71">
        <f t="shared" si="73"/>
        <v>0.99999917191424847</v>
      </c>
      <c r="M452" s="29">
        <f t="shared" si="74"/>
        <v>271.64999999999998</v>
      </c>
      <c r="N452" s="71">
        <f t="shared" si="75"/>
        <v>1.0000015421128292</v>
      </c>
      <c r="O452" s="29">
        <f t="shared" si="76"/>
        <v>1235.1400000000001</v>
      </c>
      <c r="P452" s="71">
        <f t="shared" si="77"/>
        <v>0.9999986506271209</v>
      </c>
      <c r="Q452" s="29">
        <f t="shared" si="78"/>
        <v>0</v>
      </c>
      <c r="R452" s="72" t="e">
        <f t="shared" si="79"/>
        <v>#DIV/0!</v>
      </c>
    </row>
    <row r="453" spans="1:18" ht="31.5" x14ac:dyDescent="0.25">
      <c r="A453" s="100" t="s">
        <v>649</v>
      </c>
      <c r="B453" s="102" t="s">
        <v>844</v>
      </c>
      <c r="C453" s="102" t="s">
        <v>845</v>
      </c>
      <c r="D453" s="16" t="s">
        <v>372</v>
      </c>
      <c r="E453" s="154"/>
      <c r="F453" s="29">
        <v>1930.8079144190294</v>
      </c>
      <c r="G453" s="29">
        <v>271.64958108569596</v>
      </c>
      <c r="H453" s="29">
        <v>1659.1583333333335</v>
      </c>
      <c r="I453" s="29">
        <v>0</v>
      </c>
      <c r="J453" s="161"/>
      <c r="K453" s="30">
        <f t="shared" si="72"/>
        <v>1930.81</v>
      </c>
      <c r="L453" s="71">
        <f t="shared" si="73"/>
        <v>1.0000010801597379</v>
      </c>
      <c r="M453" s="29">
        <f t="shared" si="74"/>
        <v>271.64999999999998</v>
      </c>
      <c r="N453" s="71">
        <f t="shared" si="75"/>
        <v>1.0000015421128292</v>
      </c>
      <c r="O453" s="29">
        <f t="shared" si="76"/>
        <v>1659.16</v>
      </c>
      <c r="P453" s="71">
        <f t="shared" si="77"/>
        <v>1.0000010045253869</v>
      </c>
      <c r="Q453" s="29">
        <f t="shared" si="78"/>
        <v>0</v>
      </c>
      <c r="R453" s="72" t="e">
        <f t="shared" si="79"/>
        <v>#DIV/0!</v>
      </c>
    </row>
    <row r="454" spans="1:18" ht="31.5" x14ac:dyDescent="0.25">
      <c r="A454" s="100" t="s">
        <v>650</v>
      </c>
      <c r="B454" s="102" t="s">
        <v>846</v>
      </c>
      <c r="C454" s="102" t="s">
        <v>847</v>
      </c>
      <c r="D454" s="16" t="s">
        <v>372</v>
      </c>
      <c r="E454" s="154"/>
      <c r="F454" s="29">
        <v>4052.6079144190294</v>
      </c>
      <c r="G454" s="29">
        <v>271.64958108569596</v>
      </c>
      <c r="H454" s="29">
        <v>3780.9583333333335</v>
      </c>
      <c r="I454" s="29">
        <v>0</v>
      </c>
      <c r="J454" s="161"/>
      <c r="K454" s="30">
        <f t="shared" si="72"/>
        <v>4052.61</v>
      </c>
      <c r="L454" s="71">
        <f t="shared" si="73"/>
        <v>1.0000005146268809</v>
      </c>
      <c r="M454" s="29">
        <f t="shared" si="74"/>
        <v>271.64999999999998</v>
      </c>
      <c r="N454" s="71">
        <f t="shared" si="75"/>
        <v>1.0000015421128292</v>
      </c>
      <c r="O454" s="29">
        <f t="shared" si="76"/>
        <v>3780.96</v>
      </c>
      <c r="P454" s="71">
        <f t="shared" si="77"/>
        <v>1.0000004408053513</v>
      </c>
      <c r="Q454" s="29">
        <f t="shared" si="78"/>
        <v>0</v>
      </c>
      <c r="R454" s="72" t="e">
        <f t="shared" si="79"/>
        <v>#DIV/0!</v>
      </c>
    </row>
    <row r="455" spans="1:18" ht="31.5" x14ac:dyDescent="0.25">
      <c r="A455" s="100" t="s">
        <v>651</v>
      </c>
      <c r="B455" s="102" t="s">
        <v>848</v>
      </c>
      <c r="C455" s="102" t="s">
        <v>849</v>
      </c>
      <c r="D455" s="16" t="s">
        <v>372</v>
      </c>
      <c r="E455" s="154"/>
      <c r="F455" s="29">
        <v>4512.6745810856964</v>
      </c>
      <c r="G455" s="29">
        <v>271.64958108569596</v>
      </c>
      <c r="H455" s="29">
        <v>4241.0250000000005</v>
      </c>
      <c r="I455" s="29">
        <v>0</v>
      </c>
      <c r="J455" s="161"/>
      <c r="K455" s="30">
        <f t="shared" si="72"/>
        <v>4512.6799999999994</v>
      </c>
      <c r="L455" s="71">
        <f t="shared" si="73"/>
        <v>1.0000012008209778</v>
      </c>
      <c r="M455" s="29">
        <f t="shared" si="74"/>
        <v>271.64999999999998</v>
      </c>
      <c r="N455" s="71">
        <f t="shared" si="75"/>
        <v>1.0000015421128292</v>
      </c>
      <c r="O455" s="29">
        <f t="shared" si="76"/>
        <v>4241.03</v>
      </c>
      <c r="P455" s="71">
        <f t="shared" si="77"/>
        <v>1.0000011789602747</v>
      </c>
      <c r="Q455" s="29">
        <f t="shared" si="78"/>
        <v>0</v>
      </c>
      <c r="R455" s="72" t="e">
        <f t="shared" si="79"/>
        <v>#DIV/0!</v>
      </c>
    </row>
    <row r="456" spans="1:18" ht="31.5" x14ac:dyDescent="0.25">
      <c r="A456" s="100" t="s">
        <v>652</v>
      </c>
      <c r="B456" s="102" t="s">
        <v>653</v>
      </c>
      <c r="C456" s="102" t="s">
        <v>654</v>
      </c>
      <c r="D456" s="16" t="s">
        <v>372</v>
      </c>
      <c r="E456" s="154"/>
      <c r="F456" s="29">
        <v>5168.8566568854185</v>
      </c>
      <c r="G456" s="29">
        <v>593.93999021875197</v>
      </c>
      <c r="H456" s="29">
        <v>4574.916666666667</v>
      </c>
      <c r="I456" s="29">
        <v>0</v>
      </c>
      <c r="J456" s="161"/>
      <c r="K456" s="30">
        <f t="shared" si="72"/>
        <v>5168.8600000000006</v>
      </c>
      <c r="L456" s="71">
        <f t="shared" si="73"/>
        <v>1.0000006467802851</v>
      </c>
      <c r="M456" s="29">
        <f t="shared" si="74"/>
        <v>593.94000000000005</v>
      </c>
      <c r="N456" s="71">
        <f t="shared" si="75"/>
        <v>1.0000000164684113</v>
      </c>
      <c r="O456" s="29">
        <f t="shared" si="76"/>
        <v>4574.92</v>
      </c>
      <c r="P456" s="71">
        <f t="shared" si="77"/>
        <v>1.0000007286107215</v>
      </c>
      <c r="Q456" s="29">
        <f t="shared" si="78"/>
        <v>0</v>
      </c>
      <c r="R456" s="72" t="e">
        <f t="shared" si="79"/>
        <v>#DIV/0!</v>
      </c>
    </row>
    <row r="457" spans="1:18" ht="31.5" x14ac:dyDescent="0.25">
      <c r="A457" s="100" t="s">
        <v>655</v>
      </c>
      <c r="B457" s="102" t="s">
        <v>656</v>
      </c>
      <c r="C457" s="102" t="s">
        <v>657</v>
      </c>
      <c r="D457" s="16" t="s">
        <v>372</v>
      </c>
      <c r="E457" s="154"/>
      <c r="F457" s="29">
        <v>12155.976101329865</v>
      </c>
      <c r="G457" s="29">
        <v>593.93999021875197</v>
      </c>
      <c r="H457" s="29">
        <v>11562.036111111112</v>
      </c>
      <c r="I457" s="29">
        <v>0</v>
      </c>
      <c r="J457" s="161"/>
      <c r="K457" s="30">
        <f t="shared" si="72"/>
        <v>12155.980000000001</v>
      </c>
      <c r="L457" s="71">
        <f t="shared" si="73"/>
        <v>1.0000003207204509</v>
      </c>
      <c r="M457" s="29">
        <f t="shared" si="74"/>
        <v>593.94000000000005</v>
      </c>
      <c r="N457" s="71">
        <f t="shared" si="75"/>
        <v>1.0000000164684113</v>
      </c>
      <c r="O457" s="29">
        <f t="shared" si="76"/>
        <v>11562.04</v>
      </c>
      <c r="P457" s="71">
        <f t="shared" si="77"/>
        <v>1.0000003363498307</v>
      </c>
      <c r="Q457" s="29">
        <f t="shared" si="78"/>
        <v>0</v>
      </c>
      <c r="R457" s="72" t="e">
        <f t="shared" si="79"/>
        <v>#DIV/0!</v>
      </c>
    </row>
    <row r="458" spans="1:18" ht="47.25" x14ac:dyDescent="0.25">
      <c r="A458" s="162" t="s">
        <v>658</v>
      </c>
      <c r="B458" s="102" t="s">
        <v>659</v>
      </c>
      <c r="C458" s="102" t="s">
        <v>660</v>
      </c>
      <c r="D458" s="16" t="s">
        <v>372</v>
      </c>
      <c r="E458" s="154" t="s">
        <v>805</v>
      </c>
      <c r="F458" s="29">
        <v>589.08413628194126</v>
      </c>
      <c r="G458" s="29">
        <v>227.93180294860798</v>
      </c>
      <c r="H458" s="29">
        <v>361.15233333333333</v>
      </c>
      <c r="I458" s="29">
        <v>0</v>
      </c>
      <c r="J458" s="161"/>
      <c r="K458" s="30">
        <f t="shared" si="72"/>
        <v>589.07999999999993</v>
      </c>
      <c r="L458" s="71">
        <f t="shared" si="73"/>
        <v>0.99999297845301449</v>
      </c>
      <c r="M458" s="29">
        <f t="shared" si="74"/>
        <v>227.93</v>
      </c>
      <c r="N458" s="71">
        <f t="shared" si="75"/>
        <v>0.99999208996469713</v>
      </c>
      <c r="O458" s="29">
        <f t="shared" si="76"/>
        <v>361.15</v>
      </c>
      <c r="P458" s="71">
        <f t="shared" si="77"/>
        <v>0.99999353919906364</v>
      </c>
      <c r="Q458" s="29">
        <f t="shared" si="78"/>
        <v>0</v>
      </c>
      <c r="R458" s="72" t="e">
        <f t="shared" si="79"/>
        <v>#DIV/0!</v>
      </c>
    </row>
    <row r="459" spans="1:18" ht="31.5" x14ac:dyDescent="0.25">
      <c r="A459" s="162"/>
      <c r="B459" s="102" t="s">
        <v>661</v>
      </c>
      <c r="C459" s="102" t="s">
        <v>662</v>
      </c>
      <c r="D459" s="16" t="s">
        <v>372</v>
      </c>
      <c r="E459" s="154" t="s">
        <v>805</v>
      </c>
      <c r="F459" s="29">
        <v>862.24013628194143</v>
      </c>
      <c r="G459" s="29">
        <v>227.93180294860798</v>
      </c>
      <c r="H459" s="29">
        <v>634.30833333333339</v>
      </c>
      <c r="I459" s="29">
        <v>0</v>
      </c>
      <c r="J459" s="161"/>
      <c r="K459" s="30">
        <f t="shared" si="72"/>
        <v>862.24</v>
      </c>
      <c r="L459" s="71">
        <f t="shared" si="73"/>
        <v>0.99999984194433122</v>
      </c>
      <c r="M459" s="29">
        <f t="shared" si="74"/>
        <v>227.93</v>
      </c>
      <c r="N459" s="71">
        <f t="shared" si="75"/>
        <v>0.99999208996469713</v>
      </c>
      <c r="O459" s="29">
        <f t="shared" si="76"/>
        <v>634.30999999999995</v>
      </c>
      <c r="P459" s="71">
        <f t="shared" si="77"/>
        <v>1.0000026275339278</v>
      </c>
      <c r="Q459" s="29">
        <f t="shared" si="78"/>
        <v>0</v>
      </c>
      <c r="R459" s="72" t="e">
        <f t="shared" si="79"/>
        <v>#DIV/0!</v>
      </c>
    </row>
    <row r="460" spans="1:18" ht="31.5" x14ac:dyDescent="0.25">
      <c r="A460" s="162"/>
      <c r="B460" s="102" t="s">
        <v>663</v>
      </c>
      <c r="C460" s="102" t="s">
        <v>664</v>
      </c>
      <c r="D460" s="16" t="s">
        <v>372</v>
      </c>
      <c r="E460" s="154" t="s">
        <v>805</v>
      </c>
      <c r="F460" s="29">
        <v>793.57346961527469</v>
      </c>
      <c r="G460" s="29">
        <v>227.93180294860798</v>
      </c>
      <c r="H460" s="29">
        <v>565.64166666666677</v>
      </c>
      <c r="I460" s="29">
        <v>0</v>
      </c>
      <c r="J460" s="161"/>
      <c r="K460" s="30">
        <f t="shared" si="72"/>
        <v>793.56999999999994</v>
      </c>
      <c r="L460" s="71">
        <f t="shared" si="73"/>
        <v>0.9999956278587836</v>
      </c>
      <c r="M460" s="29">
        <f t="shared" si="74"/>
        <v>227.93</v>
      </c>
      <c r="N460" s="71">
        <f t="shared" si="75"/>
        <v>0.99999208996469713</v>
      </c>
      <c r="O460" s="29">
        <f t="shared" si="76"/>
        <v>565.64</v>
      </c>
      <c r="P460" s="71">
        <f t="shared" si="77"/>
        <v>0.99999705349381951</v>
      </c>
      <c r="Q460" s="29">
        <f t="shared" si="78"/>
        <v>0</v>
      </c>
      <c r="R460" s="72" t="e">
        <f t="shared" si="79"/>
        <v>#DIV/0!</v>
      </c>
    </row>
    <row r="461" spans="1:18" ht="15.75" x14ac:dyDescent="0.25">
      <c r="A461" s="100" t="s">
        <v>665</v>
      </c>
      <c r="B461" s="102" t="s">
        <v>666</v>
      </c>
      <c r="C461" s="102" t="s">
        <v>1030</v>
      </c>
      <c r="D461" s="16" t="s">
        <v>372</v>
      </c>
      <c r="E461" s="154"/>
      <c r="F461" s="29">
        <v>13.881935616</v>
      </c>
      <c r="G461" s="29">
        <v>13.881935616</v>
      </c>
      <c r="H461" s="29">
        <v>0</v>
      </c>
      <c r="I461" s="29">
        <v>0</v>
      </c>
      <c r="J461" s="161"/>
      <c r="K461" s="30">
        <f t="shared" si="72"/>
        <v>13.88</v>
      </c>
      <c r="L461" s="71">
        <f t="shared" si="73"/>
        <v>0.99986056584229022</v>
      </c>
      <c r="M461" s="29">
        <f t="shared" si="74"/>
        <v>13.88</v>
      </c>
      <c r="N461" s="71">
        <f t="shared" si="75"/>
        <v>0.99986056584229022</v>
      </c>
      <c r="O461" s="29">
        <f t="shared" si="76"/>
        <v>0</v>
      </c>
      <c r="P461" s="71" t="e">
        <f t="shared" si="77"/>
        <v>#DIV/0!</v>
      </c>
      <c r="Q461" s="29">
        <f t="shared" si="78"/>
        <v>0</v>
      </c>
      <c r="R461" s="72" t="e">
        <f t="shared" si="79"/>
        <v>#DIV/0!</v>
      </c>
    </row>
    <row r="462" spans="1:18" ht="15.75" x14ac:dyDescent="0.25">
      <c r="A462" s="100" t="s">
        <v>667</v>
      </c>
      <c r="B462" s="102" t="s">
        <v>451</v>
      </c>
      <c r="C462" s="102" t="s">
        <v>668</v>
      </c>
      <c r="D462" s="16" t="s">
        <v>372</v>
      </c>
      <c r="E462" s="154" t="s">
        <v>805</v>
      </c>
      <c r="F462" s="29">
        <v>367.17584638047288</v>
      </c>
      <c r="G462" s="29">
        <v>189.96720749158399</v>
      </c>
      <c r="H462" s="29">
        <v>177.20863888888888</v>
      </c>
      <c r="I462" s="29">
        <v>0</v>
      </c>
      <c r="J462" s="161"/>
      <c r="K462" s="30">
        <f t="shared" si="72"/>
        <v>367.18</v>
      </c>
      <c r="L462" s="71">
        <f t="shared" si="73"/>
        <v>1.0000113123441208</v>
      </c>
      <c r="M462" s="29">
        <f t="shared" si="74"/>
        <v>189.97</v>
      </c>
      <c r="N462" s="71">
        <f t="shared" si="75"/>
        <v>1.0000146999498118</v>
      </c>
      <c r="O462" s="29">
        <f t="shared" si="76"/>
        <v>177.21</v>
      </c>
      <c r="P462" s="71">
        <f t="shared" si="77"/>
        <v>1.0000076808394875</v>
      </c>
      <c r="Q462" s="29">
        <f t="shared" si="78"/>
        <v>0</v>
      </c>
      <c r="R462" s="72" t="e">
        <f t="shared" si="79"/>
        <v>#DIV/0!</v>
      </c>
    </row>
    <row r="463" spans="1:18" ht="15.75" x14ac:dyDescent="0.25">
      <c r="A463" s="100" t="s">
        <v>669</v>
      </c>
      <c r="B463" s="102" t="s">
        <v>517</v>
      </c>
      <c r="C463" s="102" t="s">
        <v>670</v>
      </c>
      <c r="D463" s="16" t="s">
        <v>372</v>
      </c>
      <c r="E463" s="154" t="s">
        <v>805</v>
      </c>
      <c r="F463" s="29">
        <v>3537.1311753562172</v>
      </c>
      <c r="G463" s="29">
        <v>383.29978646732792</v>
      </c>
      <c r="H463" s="29">
        <v>3153.8313888888893</v>
      </c>
      <c r="I463" s="29">
        <v>0</v>
      </c>
      <c r="J463" s="161"/>
      <c r="K463" s="30">
        <f t="shared" si="72"/>
        <v>3537.13</v>
      </c>
      <c r="L463" s="71">
        <f t="shared" si="73"/>
        <v>0.99999966770918047</v>
      </c>
      <c r="M463" s="29">
        <f t="shared" si="74"/>
        <v>383.3</v>
      </c>
      <c r="N463" s="71">
        <f t="shared" si="75"/>
        <v>1.0000005570905062</v>
      </c>
      <c r="O463" s="29">
        <f t="shared" si="76"/>
        <v>3153.83</v>
      </c>
      <c r="P463" s="71">
        <f t="shared" si="77"/>
        <v>0.99999955961853437</v>
      </c>
      <c r="Q463" s="29">
        <f t="shared" si="78"/>
        <v>0</v>
      </c>
      <c r="R463" s="72" t="e">
        <f t="shared" si="79"/>
        <v>#DIV/0!</v>
      </c>
    </row>
    <row r="464" spans="1:18" ht="31.5" x14ac:dyDescent="0.25">
      <c r="A464" s="100" t="s">
        <v>671</v>
      </c>
      <c r="B464" s="102" t="s">
        <v>672</v>
      </c>
      <c r="C464" s="102" t="s">
        <v>673</v>
      </c>
      <c r="D464" s="16" t="s">
        <v>372</v>
      </c>
      <c r="E464" s="154" t="s">
        <v>805</v>
      </c>
      <c r="F464" s="29">
        <v>2124.6744529281705</v>
      </c>
      <c r="G464" s="29">
        <v>140.207786261504</v>
      </c>
      <c r="H464" s="29">
        <v>1984.4666666666667</v>
      </c>
      <c r="I464" s="29">
        <v>0</v>
      </c>
      <c r="J464" s="161"/>
      <c r="K464" s="30">
        <f t="shared" si="72"/>
        <v>2124.6799999999998</v>
      </c>
      <c r="L464" s="71">
        <f t="shared" si="73"/>
        <v>1.0000026107867122</v>
      </c>
      <c r="M464" s="29">
        <f t="shared" si="74"/>
        <v>140.21</v>
      </c>
      <c r="N464" s="71">
        <f t="shared" si="75"/>
        <v>1.0000157889840147</v>
      </c>
      <c r="O464" s="29">
        <f t="shared" si="76"/>
        <v>1984.47</v>
      </c>
      <c r="P464" s="71">
        <f t="shared" si="77"/>
        <v>1.0000016797124331</v>
      </c>
      <c r="Q464" s="29">
        <f t="shared" si="78"/>
        <v>0</v>
      </c>
      <c r="R464" s="72" t="e">
        <f t="shared" si="79"/>
        <v>#DIV/0!</v>
      </c>
    </row>
    <row r="465" spans="1:18" ht="18.75" x14ac:dyDescent="0.25">
      <c r="A465" s="136" t="s">
        <v>674</v>
      </c>
      <c r="B465" s="137"/>
      <c r="C465" s="137"/>
      <c r="D465" s="153"/>
      <c r="E465" s="156"/>
      <c r="F465" s="29"/>
      <c r="G465" s="29"/>
      <c r="H465" s="29"/>
      <c r="I465" s="29"/>
      <c r="J465" s="161"/>
      <c r="K465" s="30"/>
      <c r="L465" s="71"/>
      <c r="M465" s="29"/>
      <c r="N465" s="71"/>
      <c r="O465" s="29"/>
      <c r="P465" s="71"/>
      <c r="Q465" s="29"/>
      <c r="R465" s="72"/>
    </row>
    <row r="466" spans="1:18" ht="31.5" x14ac:dyDescent="0.25">
      <c r="A466" s="100" t="s">
        <v>675</v>
      </c>
      <c r="B466" s="102" t="s">
        <v>676</v>
      </c>
      <c r="C466" s="102" t="s">
        <v>1188</v>
      </c>
      <c r="D466" s="16" t="s">
        <v>372</v>
      </c>
      <c r="E466" s="154" t="s">
        <v>808</v>
      </c>
      <c r="F466" s="29">
        <v>4215.9129217189766</v>
      </c>
      <c r="G466" s="29">
        <v>1812.2620050523099</v>
      </c>
      <c r="H466" s="29">
        <v>2403.6509166666669</v>
      </c>
      <c r="I466" s="29">
        <v>0</v>
      </c>
      <c r="J466" s="161"/>
      <c r="K466" s="30">
        <f t="shared" si="72"/>
        <v>4215.91</v>
      </c>
      <c r="L466" s="71">
        <f t="shared" si="73"/>
        <v>0.99999930697833872</v>
      </c>
      <c r="M466" s="29">
        <f t="shared" si="74"/>
        <v>1812.26</v>
      </c>
      <c r="N466" s="71">
        <f t="shared" si="75"/>
        <v>0.99999889361896666</v>
      </c>
      <c r="O466" s="29">
        <f t="shared" si="76"/>
        <v>2403.65</v>
      </c>
      <c r="P466" s="71">
        <f t="shared" si="77"/>
        <v>0.99999961863569264</v>
      </c>
      <c r="Q466" s="29">
        <f t="shared" si="78"/>
        <v>0</v>
      </c>
      <c r="R466" s="72" t="e">
        <f t="shared" si="79"/>
        <v>#DIV/0!</v>
      </c>
    </row>
    <row r="467" spans="1:18" ht="31.5" x14ac:dyDescent="0.25">
      <c r="A467" s="100" t="s">
        <v>677</v>
      </c>
      <c r="B467" s="102" t="s">
        <v>678</v>
      </c>
      <c r="C467" s="102" t="s">
        <v>1189</v>
      </c>
      <c r="D467" s="16" t="s">
        <v>372</v>
      </c>
      <c r="E467" s="154" t="s">
        <v>808</v>
      </c>
      <c r="F467" s="29">
        <v>6943.2664737398936</v>
      </c>
      <c r="G467" s="29">
        <v>2537.1668070732267</v>
      </c>
      <c r="H467" s="29">
        <v>4406.099666666667</v>
      </c>
      <c r="I467" s="29">
        <v>0</v>
      </c>
      <c r="J467" s="161"/>
      <c r="K467" s="30">
        <f t="shared" si="72"/>
        <v>6943.27</v>
      </c>
      <c r="L467" s="71">
        <f t="shared" si="73"/>
        <v>1.0000005078676037</v>
      </c>
      <c r="M467" s="29">
        <f t="shared" si="74"/>
        <v>2537.17</v>
      </c>
      <c r="N467" s="71">
        <f t="shared" si="75"/>
        <v>1.000001258461511</v>
      </c>
      <c r="O467" s="29">
        <f t="shared" si="76"/>
        <v>4406.1000000000004</v>
      </c>
      <c r="P467" s="71">
        <f t="shared" si="77"/>
        <v>1.0000000756526994</v>
      </c>
      <c r="Q467" s="29">
        <f t="shared" si="78"/>
        <v>0</v>
      </c>
      <c r="R467" s="72" t="e">
        <f t="shared" si="79"/>
        <v>#DIV/0!</v>
      </c>
    </row>
    <row r="468" spans="1:18" ht="110.25" x14ac:dyDescent="0.25">
      <c r="A468" s="100" t="s">
        <v>679</v>
      </c>
      <c r="B468" s="102" t="s">
        <v>680</v>
      </c>
      <c r="C468" s="102" t="s">
        <v>681</v>
      </c>
      <c r="D468" s="16" t="s">
        <v>682</v>
      </c>
      <c r="E468" s="154" t="s">
        <v>809</v>
      </c>
      <c r="F468" s="29">
        <v>2774.2885191679998</v>
      </c>
      <c r="G468" s="29">
        <v>2774.2885191679998</v>
      </c>
      <c r="H468" s="29">
        <v>0</v>
      </c>
      <c r="I468" s="29">
        <v>0</v>
      </c>
      <c r="J468" s="161"/>
      <c r="K468" s="30">
        <f t="shared" si="72"/>
        <v>2774.29</v>
      </c>
      <c r="L468" s="71">
        <f t="shared" si="73"/>
        <v>1.0000005337700062</v>
      </c>
      <c r="M468" s="29">
        <f t="shared" si="74"/>
        <v>2774.29</v>
      </c>
      <c r="N468" s="71">
        <f t="shared" si="75"/>
        <v>1.0000005337700062</v>
      </c>
      <c r="O468" s="29">
        <f t="shared" si="76"/>
        <v>0</v>
      </c>
      <c r="P468" s="71" t="e">
        <f t="shared" si="77"/>
        <v>#DIV/0!</v>
      </c>
      <c r="Q468" s="29">
        <f t="shared" si="78"/>
        <v>0</v>
      </c>
      <c r="R468" s="72" t="e">
        <f t="shared" si="79"/>
        <v>#DIV/0!</v>
      </c>
    </row>
    <row r="469" spans="1:18" ht="15.75" x14ac:dyDescent="0.25">
      <c r="A469" s="100" t="s">
        <v>683</v>
      </c>
      <c r="B469" s="102" t="s">
        <v>684</v>
      </c>
      <c r="C469" s="102" t="s">
        <v>685</v>
      </c>
      <c r="D469" s="16" t="s">
        <v>686</v>
      </c>
      <c r="E469" s="154" t="s">
        <v>805</v>
      </c>
      <c r="F469" s="29">
        <v>17.650497617919996</v>
      </c>
      <c r="G469" s="29">
        <v>17.650497617919996</v>
      </c>
      <c r="H469" s="29">
        <v>0</v>
      </c>
      <c r="I469" s="29">
        <v>0</v>
      </c>
      <c r="J469" s="161"/>
      <c r="K469" s="30">
        <f t="shared" si="72"/>
        <v>17.649999999999999</v>
      </c>
      <c r="L469" s="71">
        <f t="shared" si="73"/>
        <v>0.99997180714500133</v>
      </c>
      <c r="M469" s="29">
        <f t="shared" si="74"/>
        <v>17.649999999999999</v>
      </c>
      <c r="N469" s="71">
        <f t="shared" si="75"/>
        <v>0.99997180714500133</v>
      </c>
      <c r="O469" s="29">
        <f t="shared" si="76"/>
        <v>0</v>
      </c>
      <c r="P469" s="71" t="e">
        <f t="shared" si="77"/>
        <v>#DIV/0!</v>
      </c>
      <c r="Q469" s="29">
        <f t="shared" si="78"/>
        <v>0</v>
      </c>
      <c r="R469" s="72" t="e">
        <f t="shared" si="79"/>
        <v>#DIV/0!</v>
      </c>
    </row>
    <row r="470" spans="1:18" ht="15.75" x14ac:dyDescent="0.25">
      <c r="A470" s="100" t="s">
        <v>687</v>
      </c>
      <c r="B470" s="102" t="s">
        <v>688</v>
      </c>
      <c r="C470" s="102" t="s">
        <v>689</v>
      </c>
      <c r="D470" s="16" t="s">
        <v>372</v>
      </c>
      <c r="E470" s="154" t="s">
        <v>805</v>
      </c>
      <c r="F470" s="29">
        <v>141.05076285952001</v>
      </c>
      <c r="G470" s="29">
        <v>65.280007659519995</v>
      </c>
      <c r="H470" s="29">
        <v>75.770755200000011</v>
      </c>
      <c r="I470" s="29">
        <v>0</v>
      </c>
      <c r="J470" s="161"/>
      <c r="K470" s="30">
        <f t="shared" si="72"/>
        <v>141.05000000000001</v>
      </c>
      <c r="L470" s="71">
        <f t="shared" si="73"/>
        <v>0.99999459159592952</v>
      </c>
      <c r="M470" s="29">
        <f t="shared" si="74"/>
        <v>65.28</v>
      </c>
      <c r="N470" s="71">
        <f t="shared" si="75"/>
        <v>0.9999998826666805</v>
      </c>
      <c r="O470" s="29">
        <f t="shared" si="76"/>
        <v>75.77</v>
      </c>
      <c r="P470" s="71">
        <f t="shared" si="77"/>
        <v>0.99999003309392887</v>
      </c>
      <c r="Q470" s="29">
        <f t="shared" si="78"/>
        <v>0</v>
      </c>
      <c r="R470" s="72" t="e">
        <f t="shared" si="79"/>
        <v>#DIV/0!</v>
      </c>
    </row>
    <row r="471" spans="1:18" ht="31.5" x14ac:dyDescent="0.25">
      <c r="A471" s="100" t="s">
        <v>690</v>
      </c>
      <c r="B471" s="102" t="s">
        <v>691</v>
      </c>
      <c r="C471" s="102" t="s">
        <v>1190</v>
      </c>
      <c r="D471" s="16" t="s">
        <v>372</v>
      </c>
      <c r="E471" s="154" t="s">
        <v>805</v>
      </c>
      <c r="F471" s="29">
        <v>3.4696607884799997</v>
      </c>
      <c r="G471" s="29">
        <v>3.2945607884799997</v>
      </c>
      <c r="H471" s="29">
        <v>0.17510000000000001</v>
      </c>
      <c r="I471" s="29">
        <v>0</v>
      </c>
      <c r="J471" s="161"/>
      <c r="K471" s="30">
        <f t="shared" si="72"/>
        <v>3.47</v>
      </c>
      <c r="L471" s="71">
        <f t="shared" si="73"/>
        <v>1.0000977650383365</v>
      </c>
      <c r="M471" s="29">
        <f t="shared" si="74"/>
        <v>3.29</v>
      </c>
      <c r="N471" s="71">
        <f t="shared" si="75"/>
        <v>0.99861566115400047</v>
      </c>
      <c r="O471" s="29">
        <f t="shared" si="76"/>
        <v>0.18</v>
      </c>
      <c r="P471" s="71">
        <f t="shared" si="77"/>
        <v>1.0279840091376355</v>
      </c>
      <c r="Q471" s="29">
        <f t="shared" si="78"/>
        <v>0</v>
      </c>
      <c r="R471" s="72" t="e">
        <f t="shared" si="79"/>
        <v>#DIV/0!</v>
      </c>
    </row>
    <row r="472" spans="1:18" ht="31.5" x14ac:dyDescent="0.25">
      <c r="A472" s="100" t="s">
        <v>692</v>
      </c>
      <c r="B472" s="102" t="s">
        <v>693</v>
      </c>
      <c r="C472" s="102" t="s">
        <v>1031</v>
      </c>
      <c r="D472" s="16" t="s">
        <v>372</v>
      </c>
      <c r="E472" s="154" t="s">
        <v>805</v>
      </c>
      <c r="F472" s="29">
        <v>66.011135999999993</v>
      </c>
      <c r="G472" s="29">
        <v>66.011135999999993</v>
      </c>
      <c r="H472" s="29">
        <v>0</v>
      </c>
      <c r="I472" s="29">
        <v>0</v>
      </c>
      <c r="J472" s="161"/>
      <c r="K472" s="30">
        <f t="shared" si="72"/>
        <v>66.010000000000005</v>
      </c>
      <c r="L472" s="71">
        <f t="shared" si="73"/>
        <v>0.99998279078245245</v>
      </c>
      <c r="M472" s="29">
        <f t="shared" si="74"/>
        <v>66.010000000000005</v>
      </c>
      <c r="N472" s="71">
        <f t="shared" si="75"/>
        <v>0.99998279078245245</v>
      </c>
      <c r="O472" s="29">
        <f t="shared" si="76"/>
        <v>0</v>
      </c>
      <c r="P472" s="71" t="e">
        <f t="shared" si="77"/>
        <v>#DIV/0!</v>
      </c>
      <c r="Q472" s="29">
        <f t="shared" si="78"/>
        <v>0</v>
      </c>
      <c r="R472" s="72" t="e">
        <f t="shared" si="79"/>
        <v>#DIV/0!</v>
      </c>
    </row>
    <row r="473" spans="1:18" ht="18.75" x14ac:dyDescent="0.25">
      <c r="A473" s="9" t="s">
        <v>694</v>
      </c>
      <c r="B473" s="9"/>
      <c r="C473" s="9"/>
      <c r="D473" s="153"/>
      <c r="E473" s="156"/>
      <c r="F473" s="29"/>
      <c r="G473" s="29"/>
      <c r="H473" s="29"/>
      <c r="I473" s="29"/>
      <c r="J473" s="161"/>
      <c r="K473" s="30"/>
      <c r="L473" s="71"/>
      <c r="M473" s="29"/>
      <c r="N473" s="71"/>
      <c r="O473" s="29"/>
      <c r="P473" s="71"/>
      <c r="Q473" s="29"/>
      <c r="R473" s="72"/>
    </row>
    <row r="474" spans="1:18" ht="31.5" x14ac:dyDescent="0.25">
      <c r="A474" s="100" t="s">
        <v>695</v>
      </c>
      <c r="B474" s="102" t="s">
        <v>696</v>
      </c>
      <c r="C474" s="102" t="s">
        <v>1191</v>
      </c>
      <c r="D474" s="16" t="s">
        <v>850</v>
      </c>
      <c r="E474" s="154" t="s">
        <v>805</v>
      </c>
      <c r="F474" s="29">
        <v>226.75820883968001</v>
      </c>
      <c r="G474" s="29">
        <v>226.75820883968001</v>
      </c>
      <c r="H474" s="29">
        <v>0</v>
      </c>
      <c r="I474" s="29">
        <v>0</v>
      </c>
      <c r="J474" s="161"/>
      <c r="K474" s="30">
        <f t="shared" si="72"/>
        <v>226.76</v>
      </c>
      <c r="L474" s="71">
        <f t="shared" si="73"/>
        <v>1.0000078989877772</v>
      </c>
      <c r="M474" s="29">
        <f t="shared" si="74"/>
        <v>226.76</v>
      </c>
      <c r="N474" s="71">
        <f t="shared" si="75"/>
        <v>1.0000078989877772</v>
      </c>
      <c r="O474" s="29">
        <f t="shared" si="76"/>
        <v>0</v>
      </c>
      <c r="P474" s="71" t="e">
        <f t="shared" si="77"/>
        <v>#DIV/0!</v>
      </c>
      <c r="Q474" s="29">
        <f t="shared" si="78"/>
        <v>0</v>
      </c>
      <c r="R474" s="72" t="e">
        <f t="shared" si="79"/>
        <v>#DIV/0!</v>
      </c>
    </row>
    <row r="475" spans="1:18" ht="47.25" x14ac:dyDescent="0.25">
      <c r="A475" s="100" t="s">
        <v>697</v>
      </c>
      <c r="B475" s="102" t="s">
        <v>851</v>
      </c>
      <c r="C475" s="102" t="s">
        <v>1192</v>
      </c>
      <c r="D475" s="16" t="s">
        <v>698</v>
      </c>
      <c r="E475" s="154" t="s">
        <v>805</v>
      </c>
      <c r="F475" s="29">
        <v>431.33403553791999</v>
      </c>
      <c r="G475" s="29">
        <v>431.33403553791999</v>
      </c>
      <c r="H475" s="29">
        <v>0</v>
      </c>
      <c r="I475" s="29">
        <v>0</v>
      </c>
      <c r="J475" s="161"/>
      <c r="K475" s="30">
        <f t="shared" si="72"/>
        <v>431.33</v>
      </c>
      <c r="L475" s="71">
        <f t="shared" si="73"/>
        <v>0.99999064405405669</v>
      </c>
      <c r="M475" s="29">
        <f t="shared" si="74"/>
        <v>431.33</v>
      </c>
      <c r="N475" s="71">
        <f t="shared" si="75"/>
        <v>0.99999064405405669</v>
      </c>
      <c r="O475" s="29">
        <f t="shared" si="76"/>
        <v>0</v>
      </c>
      <c r="P475" s="71" t="e">
        <f t="shared" si="77"/>
        <v>#DIV/0!</v>
      </c>
      <c r="Q475" s="29">
        <f t="shared" si="78"/>
        <v>0</v>
      </c>
      <c r="R475" s="72" t="e">
        <f t="shared" si="79"/>
        <v>#DIV/0!</v>
      </c>
    </row>
    <row r="476" spans="1:18" ht="18.75" x14ac:dyDescent="0.25">
      <c r="A476" s="136" t="s">
        <v>549</v>
      </c>
      <c r="B476" s="137"/>
      <c r="C476" s="137"/>
      <c r="D476" s="153"/>
      <c r="E476" s="156"/>
      <c r="F476" s="29"/>
      <c r="G476" s="29"/>
      <c r="H476" s="29"/>
      <c r="I476" s="29"/>
      <c r="J476" s="161"/>
      <c r="K476" s="30"/>
      <c r="L476" s="71"/>
      <c r="M476" s="29"/>
      <c r="N476" s="71"/>
      <c r="O476" s="29"/>
      <c r="P476" s="71"/>
      <c r="Q476" s="29"/>
      <c r="R476" s="72"/>
    </row>
    <row r="477" spans="1:18" ht="31.5" x14ac:dyDescent="0.25">
      <c r="A477" s="100" t="s">
        <v>699</v>
      </c>
      <c r="B477" s="102" t="s">
        <v>700</v>
      </c>
      <c r="C477" s="102" t="s">
        <v>701</v>
      </c>
      <c r="D477" s="16" t="s">
        <v>372</v>
      </c>
      <c r="E477" s="154" t="s">
        <v>810</v>
      </c>
      <c r="F477" s="29">
        <v>1426.0292794421334</v>
      </c>
      <c r="G477" s="29">
        <v>1365.8171961088001</v>
      </c>
      <c r="H477" s="29">
        <v>60.212083333333339</v>
      </c>
      <c r="I477" s="29">
        <v>0</v>
      </c>
      <c r="J477" s="161"/>
      <c r="K477" s="30">
        <f t="shared" si="72"/>
        <v>1426.03</v>
      </c>
      <c r="L477" s="71">
        <f t="shared" si="73"/>
        <v>1.0000005052896717</v>
      </c>
      <c r="M477" s="29">
        <f t="shared" si="74"/>
        <v>1365.82</v>
      </c>
      <c r="N477" s="71">
        <f t="shared" si="75"/>
        <v>1.0000020529037179</v>
      </c>
      <c r="O477" s="29">
        <f t="shared" si="76"/>
        <v>60.21</v>
      </c>
      <c r="P477" s="71">
        <f t="shared" si="77"/>
        <v>0.99996540007888768</v>
      </c>
      <c r="Q477" s="29">
        <f t="shared" si="78"/>
        <v>0</v>
      </c>
      <c r="R477" s="72" t="e">
        <f t="shared" si="79"/>
        <v>#DIV/0!</v>
      </c>
    </row>
    <row r="478" spans="1:18" ht="31.5" x14ac:dyDescent="0.25">
      <c r="A478" s="100" t="s">
        <v>702</v>
      </c>
      <c r="B478" s="102" t="s">
        <v>703</v>
      </c>
      <c r="C478" s="102" t="s">
        <v>704</v>
      </c>
      <c r="D478" s="16" t="s">
        <v>372</v>
      </c>
      <c r="E478" s="154" t="s">
        <v>810</v>
      </c>
      <c r="F478" s="29">
        <v>4708.7739989403726</v>
      </c>
      <c r="G478" s="29">
        <v>4648.5619156070397</v>
      </c>
      <c r="H478" s="29">
        <v>60.212083333333339</v>
      </c>
      <c r="I478" s="29">
        <v>0</v>
      </c>
      <c r="J478" s="161"/>
      <c r="K478" s="30">
        <f t="shared" si="72"/>
        <v>4708.7700000000004</v>
      </c>
      <c r="L478" s="71">
        <f t="shared" si="73"/>
        <v>0.9999991507470154</v>
      </c>
      <c r="M478" s="29">
        <f t="shared" si="74"/>
        <v>4648.5600000000004</v>
      </c>
      <c r="N478" s="71">
        <f t="shared" si="75"/>
        <v>0.99999958791405297</v>
      </c>
      <c r="O478" s="29">
        <f t="shared" si="76"/>
        <v>60.21</v>
      </c>
      <c r="P478" s="71">
        <f t="shared" si="77"/>
        <v>0.99996540007888768</v>
      </c>
      <c r="Q478" s="29">
        <f t="shared" si="78"/>
        <v>0</v>
      </c>
      <c r="R478" s="72" t="e">
        <f t="shared" si="79"/>
        <v>#DIV/0!</v>
      </c>
    </row>
    <row r="479" spans="1:18" ht="31.5" x14ac:dyDescent="0.25">
      <c r="A479" s="100" t="s">
        <v>705</v>
      </c>
      <c r="B479" s="102" t="s">
        <v>706</v>
      </c>
      <c r="C479" s="102" t="s">
        <v>707</v>
      </c>
      <c r="D479" s="16" t="s">
        <v>372</v>
      </c>
      <c r="E479" s="154" t="s">
        <v>810</v>
      </c>
      <c r="F479" s="29">
        <v>748.44266419989333</v>
      </c>
      <c r="G479" s="29">
        <v>688.23058086655999</v>
      </c>
      <c r="H479" s="29">
        <v>60.212083333333339</v>
      </c>
      <c r="I479" s="29">
        <v>0</v>
      </c>
      <c r="J479" s="161"/>
      <c r="K479" s="30">
        <f t="shared" si="72"/>
        <v>748.44</v>
      </c>
      <c r="L479" s="71">
        <f t="shared" si="73"/>
        <v>0.99999644034203194</v>
      </c>
      <c r="M479" s="29">
        <f t="shared" si="74"/>
        <v>688.23</v>
      </c>
      <c r="N479" s="71">
        <f t="shared" si="75"/>
        <v>0.99999915600007305</v>
      </c>
      <c r="O479" s="29">
        <f t="shared" si="76"/>
        <v>60.21</v>
      </c>
      <c r="P479" s="71">
        <f t="shared" si="77"/>
        <v>0.99996540007888768</v>
      </c>
      <c r="Q479" s="29">
        <f t="shared" si="78"/>
        <v>0</v>
      </c>
      <c r="R479" s="72" t="e">
        <f t="shared" si="79"/>
        <v>#DIV/0!</v>
      </c>
    </row>
    <row r="480" spans="1:18" ht="31.5" x14ac:dyDescent="0.25">
      <c r="A480" s="100" t="s">
        <v>708</v>
      </c>
      <c r="B480" s="102" t="s">
        <v>709</v>
      </c>
      <c r="C480" s="102" t="s">
        <v>710</v>
      </c>
      <c r="D480" s="16" t="s">
        <v>296</v>
      </c>
      <c r="E480" s="154" t="s">
        <v>806</v>
      </c>
      <c r="F480" s="29">
        <v>1238.1133557113603</v>
      </c>
      <c r="G480" s="29">
        <v>133.14460571135999</v>
      </c>
      <c r="H480" s="29">
        <v>1104.9687500000002</v>
      </c>
      <c r="I480" s="29">
        <v>0</v>
      </c>
      <c r="J480" s="161"/>
      <c r="K480" s="30">
        <f t="shared" si="72"/>
        <v>1238.1100000000001</v>
      </c>
      <c r="L480" s="71">
        <f t="shared" si="73"/>
        <v>0.99999728965740919</v>
      </c>
      <c r="M480" s="29">
        <f t="shared" si="74"/>
        <v>133.13999999999999</v>
      </c>
      <c r="N480" s="71">
        <f t="shared" si="75"/>
        <v>0.99996540820159108</v>
      </c>
      <c r="O480" s="29">
        <f t="shared" si="76"/>
        <v>1104.97</v>
      </c>
      <c r="P480" s="71">
        <f t="shared" si="77"/>
        <v>1.0000011312537118</v>
      </c>
      <c r="Q480" s="29">
        <f t="shared" si="78"/>
        <v>0</v>
      </c>
      <c r="R480" s="72" t="e">
        <f t="shared" si="79"/>
        <v>#DIV/0!</v>
      </c>
    </row>
    <row r="481" spans="1:18" ht="31.5" x14ac:dyDescent="0.25">
      <c r="A481" s="100" t="s">
        <v>711</v>
      </c>
      <c r="B481" s="102" t="s">
        <v>712</v>
      </c>
      <c r="C481" s="102" t="s">
        <v>713</v>
      </c>
      <c r="D481" s="16" t="s">
        <v>296</v>
      </c>
      <c r="E481" s="154" t="s">
        <v>806</v>
      </c>
      <c r="F481" s="29">
        <v>6177.5415264243202</v>
      </c>
      <c r="G481" s="29">
        <v>1871.75402642432</v>
      </c>
      <c r="H481" s="29">
        <v>4305.7875000000004</v>
      </c>
      <c r="I481" s="29">
        <v>0</v>
      </c>
      <c r="J481" s="161"/>
      <c r="K481" s="30">
        <f t="shared" si="72"/>
        <v>6177.54</v>
      </c>
      <c r="L481" s="71">
        <f t="shared" si="73"/>
        <v>0.99999975290747722</v>
      </c>
      <c r="M481" s="29">
        <f t="shared" si="74"/>
        <v>1871.75</v>
      </c>
      <c r="N481" s="71">
        <f t="shared" si="75"/>
        <v>0.99999784884965481</v>
      </c>
      <c r="O481" s="29">
        <f t="shared" si="76"/>
        <v>4305.79</v>
      </c>
      <c r="P481" s="71">
        <f t="shared" si="77"/>
        <v>1.000000580613883</v>
      </c>
      <c r="Q481" s="29">
        <f t="shared" si="78"/>
        <v>0</v>
      </c>
      <c r="R481" s="72" t="e">
        <f t="shared" si="79"/>
        <v>#DIV/0!</v>
      </c>
    </row>
    <row r="482" spans="1:18" ht="15.75" x14ac:dyDescent="0.25">
      <c r="A482" s="100" t="s">
        <v>714</v>
      </c>
      <c r="B482" s="102" t="s">
        <v>715</v>
      </c>
      <c r="C482" s="102" t="s">
        <v>716</v>
      </c>
      <c r="D482" s="16" t="s">
        <v>296</v>
      </c>
      <c r="E482" s="154" t="s">
        <v>806</v>
      </c>
      <c r="F482" s="29">
        <v>163.65260799999999</v>
      </c>
      <c r="G482" s="29">
        <v>163.65260799999999</v>
      </c>
      <c r="H482" s="29">
        <v>0</v>
      </c>
      <c r="I482" s="29">
        <v>0</v>
      </c>
      <c r="J482" s="161"/>
      <c r="K482" s="30">
        <f t="shared" si="72"/>
        <v>163.65</v>
      </c>
      <c r="L482" s="71">
        <f t="shared" si="73"/>
        <v>0.99998406380422622</v>
      </c>
      <c r="M482" s="29">
        <f t="shared" si="74"/>
        <v>163.65</v>
      </c>
      <c r="N482" s="71">
        <f t="shared" si="75"/>
        <v>0.99998406380422622</v>
      </c>
      <c r="O482" s="29">
        <f t="shared" si="76"/>
        <v>0</v>
      </c>
      <c r="P482" s="71" t="e">
        <f t="shared" si="77"/>
        <v>#DIV/0!</v>
      </c>
      <c r="Q482" s="29">
        <f t="shared" si="78"/>
        <v>0</v>
      </c>
      <c r="R482" s="72" t="e">
        <f t="shared" si="79"/>
        <v>#DIV/0!</v>
      </c>
    </row>
    <row r="483" spans="1:18" ht="15.75" x14ac:dyDescent="0.25">
      <c r="A483" s="100" t="s">
        <v>717</v>
      </c>
      <c r="B483" s="102" t="s">
        <v>718</v>
      </c>
      <c r="C483" s="102" t="s">
        <v>719</v>
      </c>
      <c r="D483" s="16" t="s">
        <v>296</v>
      </c>
      <c r="E483" s="154" t="s">
        <v>806</v>
      </c>
      <c r="F483" s="29">
        <v>349.61749567999999</v>
      </c>
      <c r="G483" s="29">
        <v>349.61749567999999</v>
      </c>
      <c r="H483" s="29">
        <v>0</v>
      </c>
      <c r="I483" s="29">
        <v>0</v>
      </c>
      <c r="J483" s="161"/>
      <c r="K483" s="30">
        <f t="shared" si="72"/>
        <v>349.62</v>
      </c>
      <c r="L483" s="71">
        <f t="shared" si="73"/>
        <v>1.000007163028255</v>
      </c>
      <c r="M483" s="29">
        <f t="shared" si="74"/>
        <v>349.62</v>
      </c>
      <c r="N483" s="71">
        <f t="shared" si="75"/>
        <v>1.000007163028255</v>
      </c>
      <c r="O483" s="29">
        <f t="shared" si="76"/>
        <v>0</v>
      </c>
      <c r="P483" s="71" t="e">
        <f t="shared" si="77"/>
        <v>#DIV/0!</v>
      </c>
      <c r="Q483" s="29">
        <f t="shared" si="78"/>
        <v>0</v>
      </c>
      <c r="R483" s="72" t="e">
        <f t="shared" si="79"/>
        <v>#DIV/0!</v>
      </c>
    </row>
    <row r="484" spans="1:18" ht="15.75" x14ac:dyDescent="0.25">
      <c r="A484" s="100" t="s">
        <v>720</v>
      </c>
      <c r="B484" s="102" t="s">
        <v>718</v>
      </c>
      <c r="C484" s="102" t="s">
        <v>721</v>
      </c>
      <c r="D484" s="16" t="s">
        <v>372</v>
      </c>
      <c r="E484" s="154" t="s">
        <v>806</v>
      </c>
      <c r="F484" s="29">
        <v>108.50752383999999</v>
      </c>
      <c r="G484" s="29">
        <v>108.50752383999999</v>
      </c>
      <c r="H484" s="29">
        <v>0</v>
      </c>
      <c r="I484" s="29">
        <v>0</v>
      </c>
      <c r="J484" s="161"/>
      <c r="K484" s="30">
        <f t="shared" si="72"/>
        <v>108.51</v>
      </c>
      <c r="L484" s="71">
        <f t="shared" si="73"/>
        <v>1.0000228201687071</v>
      </c>
      <c r="M484" s="29">
        <f t="shared" si="74"/>
        <v>108.51</v>
      </c>
      <c r="N484" s="71">
        <f t="shared" si="75"/>
        <v>1.0000228201687071</v>
      </c>
      <c r="O484" s="29">
        <f t="shared" si="76"/>
        <v>0</v>
      </c>
      <c r="P484" s="71" t="e">
        <f t="shared" si="77"/>
        <v>#DIV/0!</v>
      </c>
      <c r="Q484" s="29">
        <f t="shared" si="78"/>
        <v>0</v>
      </c>
      <c r="R484" s="72" t="e">
        <f t="shared" si="79"/>
        <v>#DIV/0!</v>
      </c>
    </row>
    <row r="485" spans="1:18" ht="15.75" x14ac:dyDescent="0.25">
      <c r="A485" s="100" t="s">
        <v>722</v>
      </c>
      <c r="B485" s="102" t="s">
        <v>723</v>
      </c>
      <c r="C485" s="102" t="s">
        <v>724</v>
      </c>
      <c r="D485" s="16" t="s">
        <v>296</v>
      </c>
      <c r="E485" s="154" t="s">
        <v>806</v>
      </c>
      <c r="F485" s="29">
        <v>1256.6182399999998</v>
      </c>
      <c r="G485" s="29">
        <v>1256.6182399999998</v>
      </c>
      <c r="H485" s="29">
        <v>0</v>
      </c>
      <c r="I485" s="29">
        <v>0</v>
      </c>
      <c r="J485" s="161"/>
      <c r="K485" s="30">
        <f t="shared" si="72"/>
        <v>1256.6199999999999</v>
      </c>
      <c r="L485" s="71">
        <f t="shared" si="73"/>
        <v>1.0000014005844766</v>
      </c>
      <c r="M485" s="29">
        <f t="shared" si="74"/>
        <v>1256.6199999999999</v>
      </c>
      <c r="N485" s="71">
        <f t="shared" si="75"/>
        <v>1.0000014005844766</v>
      </c>
      <c r="O485" s="29">
        <f t="shared" si="76"/>
        <v>0</v>
      </c>
      <c r="P485" s="71" t="e">
        <f t="shared" si="77"/>
        <v>#DIV/0!</v>
      </c>
      <c r="Q485" s="29">
        <f t="shared" si="78"/>
        <v>0</v>
      </c>
      <c r="R485" s="72" t="e">
        <f t="shared" si="79"/>
        <v>#DIV/0!</v>
      </c>
    </row>
    <row r="486" spans="1:18" ht="31.5" x14ac:dyDescent="0.25">
      <c r="A486" s="100" t="s">
        <v>725</v>
      </c>
      <c r="B486" s="102" t="s">
        <v>907</v>
      </c>
      <c r="C486" s="102" t="s">
        <v>917</v>
      </c>
      <c r="D486" s="16" t="s">
        <v>296</v>
      </c>
      <c r="E486" s="154" t="s">
        <v>811</v>
      </c>
      <c r="F486" s="29">
        <v>3168.0688</v>
      </c>
      <c r="G486" s="29">
        <v>1936.0688</v>
      </c>
      <c r="H486" s="29">
        <v>1232</v>
      </c>
      <c r="I486" s="29">
        <v>0</v>
      </c>
      <c r="J486" s="161"/>
      <c r="K486" s="30">
        <f t="shared" si="72"/>
        <v>3168.0699999999997</v>
      </c>
      <c r="L486" s="71">
        <f t="shared" si="73"/>
        <v>1.0000003787796528</v>
      </c>
      <c r="M486" s="29">
        <f t="shared" si="74"/>
        <v>1936.07</v>
      </c>
      <c r="N486" s="71">
        <f t="shared" si="75"/>
        <v>1.0000006198126843</v>
      </c>
      <c r="O486" s="29">
        <f t="shared" si="76"/>
        <v>1232</v>
      </c>
      <c r="P486" s="71">
        <f t="shared" si="77"/>
        <v>1</v>
      </c>
      <c r="Q486" s="29">
        <f t="shared" si="78"/>
        <v>0</v>
      </c>
      <c r="R486" s="72" t="e">
        <f t="shared" si="79"/>
        <v>#DIV/0!</v>
      </c>
    </row>
    <row r="487" spans="1:18" ht="15.75" x14ac:dyDescent="0.25">
      <c r="A487" s="100" t="s">
        <v>726</v>
      </c>
      <c r="B487" s="102" t="s">
        <v>727</v>
      </c>
      <c r="C487" s="102" t="s">
        <v>728</v>
      </c>
      <c r="D487" s="16" t="s">
        <v>296</v>
      </c>
      <c r="E487" s="154" t="s">
        <v>811</v>
      </c>
      <c r="F487" s="29">
        <v>986.359104</v>
      </c>
      <c r="G487" s="29">
        <v>739.359104</v>
      </c>
      <c r="H487" s="29">
        <v>247</v>
      </c>
      <c r="I487" s="29">
        <v>0</v>
      </c>
      <c r="J487" s="161"/>
      <c r="K487" s="30">
        <f t="shared" si="72"/>
        <v>986.36</v>
      </c>
      <c r="L487" s="71">
        <f t="shared" si="73"/>
        <v>1.0000009083912709</v>
      </c>
      <c r="M487" s="29">
        <f t="shared" si="74"/>
        <v>739.36</v>
      </c>
      <c r="N487" s="71">
        <f t="shared" si="75"/>
        <v>1.0000012118603736</v>
      </c>
      <c r="O487" s="29">
        <f t="shared" si="76"/>
        <v>247</v>
      </c>
      <c r="P487" s="71">
        <f t="shared" si="77"/>
        <v>1</v>
      </c>
      <c r="Q487" s="29">
        <f t="shared" si="78"/>
        <v>0</v>
      </c>
      <c r="R487" s="72" t="e">
        <f t="shared" si="79"/>
        <v>#DIV/0!</v>
      </c>
    </row>
    <row r="488" spans="1:18" ht="15.75" x14ac:dyDescent="0.25">
      <c r="A488" s="100" t="s">
        <v>729</v>
      </c>
      <c r="B488" s="102" t="s">
        <v>730</v>
      </c>
      <c r="C488" s="102" t="s">
        <v>908</v>
      </c>
      <c r="D488" s="16" t="s">
        <v>296</v>
      </c>
      <c r="E488" s="154" t="s">
        <v>811</v>
      </c>
      <c r="F488" s="29">
        <v>1771.4399359999998</v>
      </c>
      <c r="G488" s="29">
        <v>1357.4399359999998</v>
      </c>
      <c r="H488" s="29">
        <v>414</v>
      </c>
      <c r="I488" s="29">
        <v>0</v>
      </c>
      <c r="J488" s="161"/>
      <c r="K488" s="30">
        <f t="shared" si="72"/>
        <v>1771.44</v>
      </c>
      <c r="L488" s="71">
        <f t="shared" si="73"/>
        <v>1.0000000361288006</v>
      </c>
      <c r="M488" s="29">
        <f t="shared" si="74"/>
        <v>1357.44</v>
      </c>
      <c r="N488" s="71">
        <f t="shared" si="75"/>
        <v>1.0000000471475743</v>
      </c>
      <c r="O488" s="29">
        <f t="shared" si="76"/>
        <v>414</v>
      </c>
      <c r="P488" s="71">
        <f t="shared" si="77"/>
        <v>1</v>
      </c>
      <c r="Q488" s="29">
        <f t="shared" si="78"/>
        <v>0</v>
      </c>
      <c r="R488" s="72" t="e">
        <f t="shared" si="79"/>
        <v>#DIV/0!</v>
      </c>
    </row>
    <row r="489" spans="1:18" ht="15.75" x14ac:dyDescent="0.25">
      <c r="A489" s="100" t="s">
        <v>731</v>
      </c>
      <c r="B489" s="102" t="s">
        <v>732</v>
      </c>
      <c r="C489" s="102" t="s">
        <v>909</v>
      </c>
      <c r="D489" s="16" t="s">
        <v>296</v>
      </c>
      <c r="E489" s="154" t="s">
        <v>811</v>
      </c>
      <c r="F489" s="29">
        <v>493.405888</v>
      </c>
      <c r="G489" s="29">
        <v>229.40588799999998</v>
      </c>
      <c r="H489" s="29">
        <v>264</v>
      </c>
      <c r="I489" s="29">
        <v>0</v>
      </c>
      <c r="J489" s="161"/>
      <c r="K489" s="30">
        <f t="shared" si="72"/>
        <v>493.40999999999997</v>
      </c>
      <c r="L489" s="71">
        <f t="shared" si="73"/>
        <v>1.0000083339094648</v>
      </c>
      <c r="M489" s="29">
        <f t="shared" si="74"/>
        <v>229.41</v>
      </c>
      <c r="N489" s="71">
        <f t="shared" si="75"/>
        <v>1.0000179245617271</v>
      </c>
      <c r="O489" s="29">
        <f t="shared" si="76"/>
        <v>264</v>
      </c>
      <c r="P489" s="71">
        <f t="shared" si="77"/>
        <v>1</v>
      </c>
      <c r="Q489" s="29">
        <f t="shared" si="78"/>
        <v>0</v>
      </c>
      <c r="R489" s="72" t="e">
        <f t="shared" si="79"/>
        <v>#DIV/0!</v>
      </c>
    </row>
    <row r="490" spans="1:18" ht="31.5" x14ac:dyDescent="0.25">
      <c r="A490" s="100" t="s">
        <v>733</v>
      </c>
      <c r="B490" s="102" t="s">
        <v>734</v>
      </c>
      <c r="C490" s="102" t="s">
        <v>735</v>
      </c>
      <c r="D490" s="16" t="s">
        <v>836</v>
      </c>
      <c r="E490" s="154" t="s">
        <v>805</v>
      </c>
      <c r="F490" s="29">
        <v>1.25</v>
      </c>
      <c r="G490" s="29"/>
      <c r="H490" s="29"/>
      <c r="I490" s="29"/>
      <c r="J490" s="161"/>
      <c r="K490" s="30">
        <v>1.25</v>
      </c>
      <c r="L490" s="71"/>
      <c r="M490" s="29"/>
      <c r="N490" s="71"/>
      <c r="O490" s="29"/>
      <c r="P490" s="71"/>
      <c r="Q490" s="29"/>
      <c r="R490" s="72"/>
    </row>
    <row r="491" spans="1:18" ht="31.5" x14ac:dyDescent="0.25">
      <c r="A491" s="100" t="s">
        <v>736</v>
      </c>
      <c r="B491" s="102" t="s">
        <v>737</v>
      </c>
      <c r="C491" s="102" t="s">
        <v>738</v>
      </c>
      <c r="D491" s="127" t="s">
        <v>836</v>
      </c>
      <c r="E491" s="154" t="s">
        <v>812</v>
      </c>
      <c r="F491" s="29">
        <v>1.2</v>
      </c>
      <c r="G491" s="29"/>
      <c r="H491" s="29"/>
      <c r="I491" s="29"/>
      <c r="J491" s="161"/>
      <c r="K491" s="30">
        <v>1.2</v>
      </c>
      <c r="L491" s="71"/>
      <c r="M491" s="29"/>
      <c r="N491" s="71"/>
      <c r="O491" s="29"/>
      <c r="P491" s="71"/>
      <c r="Q491" s="29"/>
      <c r="R491" s="72"/>
    </row>
    <row r="492" spans="1:18" ht="18.75" x14ac:dyDescent="0.25">
      <c r="A492" s="136" t="s">
        <v>739</v>
      </c>
      <c r="B492" s="137"/>
      <c r="C492" s="137"/>
      <c r="D492" s="153"/>
      <c r="E492" s="156"/>
      <c r="F492" s="29"/>
      <c r="G492" s="29"/>
      <c r="H492" s="29"/>
      <c r="I492" s="29"/>
      <c r="J492" s="161"/>
      <c r="K492" s="30"/>
      <c r="L492" s="71"/>
      <c r="M492" s="29"/>
      <c r="N492" s="71"/>
      <c r="O492" s="29"/>
      <c r="P492" s="71"/>
      <c r="Q492" s="29"/>
      <c r="R492" s="72"/>
    </row>
    <row r="493" spans="1:18" ht="47.25" x14ac:dyDescent="0.25">
      <c r="A493" s="100" t="s">
        <v>740</v>
      </c>
      <c r="B493" s="102" t="s">
        <v>741</v>
      </c>
      <c r="C493" s="102" t="s">
        <v>742</v>
      </c>
      <c r="D493" s="16" t="s">
        <v>743</v>
      </c>
      <c r="E493" s="154" t="s">
        <v>813</v>
      </c>
      <c r="F493" s="29">
        <v>1021.6942612479999</v>
      </c>
      <c r="G493" s="29">
        <v>963.02546124799983</v>
      </c>
      <c r="H493" s="29">
        <v>58.668800000000005</v>
      </c>
      <c r="I493" s="29">
        <v>0</v>
      </c>
      <c r="J493" s="161"/>
      <c r="K493" s="30">
        <f t="shared" si="72"/>
        <v>1021.6999999999999</v>
      </c>
      <c r="L493" s="71">
        <f t="shared" si="73"/>
        <v>1.0000056168975571</v>
      </c>
      <c r="M493" s="29">
        <f t="shared" si="74"/>
        <v>963.03</v>
      </c>
      <c r="N493" s="71">
        <f t="shared" si="75"/>
        <v>1.0000047130135004</v>
      </c>
      <c r="O493" s="29">
        <f t="shared" si="76"/>
        <v>58.67</v>
      </c>
      <c r="P493" s="71">
        <f t="shared" si="77"/>
        <v>1.0000204538016799</v>
      </c>
      <c r="Q493" s="29">
        <f t="shared" si="78"/>
        <v>0</v>
      </c>
      <c r="R493" s="72" t="e">
        <f t="shared" si="79"/>
        <v>#DIV/0!</v>
      </c>
    </row>
    <row r="494" spans="1:18" ht="31.5" x14ac:dyDescent="0.25">
      <c r="A494" s="100" t="s">
        <v>744</v>
      </c>
      <c r="B494" s="102" t="s">
        <v>745</v>
      </c>
      <c r="C494" s="102" t="s">
        <v>746</v>
      </c>
      <c r="D494" s="16" t="s">
        <v>747</v>
      </c>
      <c r="E494" s="154" t="s">
        <v>814</v>
      </c>
      <c r="F494" s="29">
        <v>316.03931545599994</v>
      </c>
      <c r="G494" s="29">
        <v>316.03931545599994</v>
      </c>
      <c r="H494" s="29">
        <v>0</v>
      </c>
      <c r="I494" s="29">
        <v>0</v>
      </c>
      <c r="J494" s="161"/>
      <c r="K494" s="30">
        <f t="shared" si="72"/>
        <v>316.04000000000002</v>
      </c>
      <c r="L494" s="71">
        <f t="shared" si="73"/>
        <v>1.0000021660089951</v>
      </c>
      <c r="M494" s="29">
        <f t="shared" si="74"/>
        <v>316.04000000000002</v>
      </c>
      <c r="N494" s="71">
        <f t="shared" si="75"/>
        <v>1.0000021660089951</v>
      </c>
      <c r="O494" s="29">
        <f t="shared" si="76"/>
        <v>0</v>
      </c>
      <c r="P494" s="71" t="e">
        <f t="shared" si="77"/>
        <v>#DIV/0!</v>
      </c>
      <c r="Q494" s="29">
        <f t="shared" si="78"/>
        <v>0</v>
      </c>
      <c r="R494" s="72" t="e">
        <f t="shared" si="79"/>
        <v>#DIV/0!</v>
      </c>
    </row>
    <row r="495" spans="1:18" ht="47.25" x14ac:dyDescent="0.25">
      <c r="A495" s="100" t="s">
        <v>748</v>
      </c>
      <c r="B495" s="102" t="s">
        <v>749</v>
      </c>
      <c r="C495" s="102" t="s">
        <v>750</v>
      </c>
      <c r="D495" s="16" t="s">
        <v>747</v>
      </c>
      <c r="E495" s="157"/>
      <c r="F495" s="29">
        <v>722.09793470464012</v>
      </c>
      <c r="G495" s="29">
        <v>663.42913470464009</v>
      </c>
      <c r="H495" s="29">
        <v>58.668800000000005</v>
      </c>
      <c r="I495" s="29">
        <v>0</v>
      </c>
      <c r="J495" s="161"/>
      <c r="K495" s="30">
        <f t="shared" si="72"/>
        <v>722.09999999999991</v>
      </c>
      <c r="L495" s="71">
        <f t="shared" si="73"/>
        <v>1.0000028601319302</v>
      </c>
      <c r="M495" s="29">
        <f t="shared" si="74"/>
        <v>663.43</v>
      </c>
      <c r="N495" s="71">
        <f t="shared" si="75"/>
        <v>1.0000013042769975</v>
      </c>
      <c r="O495" s="29">
        <f t="shared" si="76"/>
        <v>58.67</v>
      </c>
      <c r="P495" s="71">
        <f t="shared" si="77"/>
        <v>1.0000204538016799</v>
      </c>
      <c r="Q495" s="29">
        <f t="shared" si="78"/>
        <v>0</v>
      </c>
      <c r="R495" s="72" t="e">
        <f t="shared" si="79"/>
        <v>#DIV/0!</v>
      </c>
    </row>
    <row r="496" spans="1:18" ht="15.75" x14ac:dyDescent="0.25">
      <c r="A496" s="100" t="s">
        <v>751</v>
      </c>
      <c r="B496" s="102" t="s">
        <v>752</v>
      </c>
      <c r="C496" s="102" t="s">
        <v>1032</v>
      </c>
      <c r="D496" s="16" t="s">
        <v>747</v>
      </c>
      <c r="E496" s="157"/>
      <c r="F496" s="29">
        <v>306.00287231999999</v>
      </c>
      <c r="G496" s="29">
        <v>306.00287231999999</v>
      </c>
      <c r="H496" s="29">
        <v>0</v>
      </c>
      <c r="I496" s="29">
        <v>0</v>
      </c>
      <c r="J496" s="161"/>
      <c r="K496" s="30">
        <f t="shared" si="72"/>
        <v>306</v>
      </c>
      <c r="L496" s="71">
        <f t="shared" si="73"/>
        <v>0.99999061342144202</v>
      </c>
      <c r="M496" s="29">
        <f t="shared" si="74"/>
        <v>306</v>
      </c>
      <c r="N496" s="71">
        <f t="shared" si="75"/>
        <v>0.99999061342144202</v>
      </c>
      <c r="O496" s="29">
        <f t="shared" si="76"/>
        <v>0</v>
      </c>
      <c r="P496" s="71" t="e">
        <f t="shared" si="77"/>
        <v>#DIV/0!</v>
      </c>
      <c r="Q496" s="29">
        <f t="shared" si="78"/>
        <v>0</v>
      </c>
      <c r="R496" s="72" t="e">
        <f t="shared" si="79"/>
        <v>#DIV/0!</v>
      </c>
    </row>
    <row r="497" spans="1:18" ht="141.75" x14ac:dyDescent="0.25">
      <c r="A497" s="100" t="s">
        <v>753</v>
      </c>
      <c r="B497" s="102" t="s">
        <v>754</v>
      </c>
      <c r="C497" s="102" t="s">
        <v>755</v>
      </c>
      <c r="D497" s="16" t="s">
        <v>743</v>
      </c>
      <c r="E497" s="157"/>
      <c r="F497" s="29">
        <v>647.20975851520006</v>
      </c>
      <c r="G497" s="29">
        <v>647.20975851520006</v>
      </c>
      <c r="H497" s="29">
        <v>0</v>
      </c>
      <c r="I497" s="29">
        <v>0</v>
      </c>
      <c r="J497" s="161"/>
      <c r="K497" s="30">
        <f t="shared" si="72"/>
        <v>647.21</v>
      </c>
      <c r="L497" s="71">
        <f t="shared" si="73"/>
        <v>1.0000003731167473</v>
      </c>
      <c r="M497" s="29">
        <f t="shared" si="74"/>
        <v>647.21</v>
      </c>
      <c r="N497" s="71">
        <f t="shared" si="75"/>
        <v>1.0000003731167473</v>
      </c>
      <c r="O497" s="29">
        <f t="shared" si="76"/>
        <v>0</v>
      </c>
      <c r="P497" s="71" t="e">
        <f t="shared" si="77"/>
        <v>#DIV/0!</v>
      </c>
      <c r="Q497" s="29">
        <f t="shared" si="78"/>
        <v>0</v>
      </c>
      <c r="R497" s="72" t="e">
        <f t="shared" si="79"/>
        <v>#DIV/0!</v>
      </c>
    </row>
    <row r="498" spans="1:18" ht="47.25" x14ac:dyDescent="0.25">
      <c r="A498" s="100" t="s">
        <v>756</v>
      </c>
      <c r="B498" s="102" t="s">
        <v>757</v>
      </c>
      <c r="C498" s="102" t="s">
        <v>758</v>
      </c>
      <c r="D498" s="16" t="s">
        <v>747</v>
      </c>
      <c r="E498" s="154"/>
      <c r="F498" s="29">
        <v>6315.2834073599997</v>
      </c>
      <c r="G498" s="29">
        <v>5918.2834073599997</v>
      </c>
      <c r="H498" s="29">
        <v>397</v>
      </c>
      <c r="I498" s="29">
        <v>0</v>
      </c>
      <c r="J498" s="161"/>
      <c r="K498" s="30">
        <f t="shared" si="72"/>
        <v>6315.28</v>
      </c>
      <c r="L498" s="71">
        <f t="shared" si="73"/>
        <v>0.9999994604581014</v>
      </c>
      <c r="M498" s="29">
        <f t="shared" si="74"/>
        <v>5918.28</v>
      </c>
      <c r="N498" s="71">
        <f t="shared" si="75"/>
        <v>0.9999994242654896</v>
      </c>
      <c r="O498" s="29">
        <f t="shared" si="76"/>
        <v>397</v>
      </c>
      <c r="P498" s="71">
        <f t="shared" si="77"/>
        <v>1</v>
      </c>
      <c r="Q498" s="29">
        <f t="shared" si="78"/>
        <v>0</v>
      </c>
      <c r="R498" s="72" t="e">
        <f t="shared" si="79"/>
        <v>#DIV/0!</v>
      </c>
    </row>
    <row r="499" spans="1:18" ht="47.25" x14ac:dyDescent="0.25">
      <c r="A499" s="100" t="s">
        <v>759</v>
      </c>
      <c r="B499" s="102" t="s">
        <v>760</v>
      </c>
      <c r="C499" s="102" t="s">
        <v>761</v>
      </c>
      <c r="D499" s="16" t="s">
        <v>747</v>
      </c>
      <c r="E499" s="154"/>
      <c r="F499" s="29">
        <v>7551.2973135359989</v>
      </c>
      <c r="G499" s="29">
        <v>7076.5973135359991</v>
      </c>
      <c r="H499" s="29">
        <v>474.70000000000005</v>
      </c>
      <c r="I499" s="29">
        <v>0</v>
      </c>
      <c r="J499" s="161"/>
      <c r="K499" s="30">
        <f t="shared" si="72"/>
        <v>7551.3</v>
      </c>
      <c r="L499" s="71">
        <f t="shared" si="73"/>
        <v>1.0000003557619161</v>
      </c>
      <c r="M499" s="29">
        <f t="shared" si="74"/>
        <v>7076.6</v>
      </c>
      <c r="N499" s="71">
        <f t="shared" si="75"/>
        <v>1.0000003796265184</v>
      </c>
      <c r="O499" s="29">
        <f t="shared" si="76"/>
        <v>474.7</v>
      </c>
      <c r="P499" s="71">
        <f t="shared" si="77"/>
        <v>0.99999999999999989</v>
      </c>
      <c r="Q499" s="29">
        <f t="shared" si="78"/>
        <v>0</v>
      </c>
      <c r="R499" s="72" t="e">
        <f t="shared" si="79"/>
        <v>#DIV/0!</v>
      </c>
    </row>
    <row r="500" spans="1:18" ht="31.5" x14ac:dyDescent="0.25">
      <c r="A500" s="100" t="s">
        <v>762</v>
      </c>
      <c r="B500" s="102" t="s">
        <v>763</v>
      </c>
      <c r="C500" s="102" t="s">
        <v>764</v>
      </c>
      <c r="D500" s="16" t="s">
        <v>747</v>
      </c>
      <c r="E500" s="154"/>
      <c r="F500" s="29">
        <v>344.89308569599996</v>
      </c>
      <c r="G500" s="29">
        <v>286.22428569599998</v>
      </c>
      <c r="H500" s="29">
        <v>58.668800000000005</v>
      </c>
      <c r="I500" s="29">
        <v>0</v>
      </c>
      <c r="J500" s="161"/>
      <c r="K500" s="30">
        <f t="shared" si="72"/>
        <v>344.89000000000004</v>
      </c>
      <c r="L500" s="71">
        <f t="shared" si="73"/>
        <v>0.99999105318103521</v>
      </c>
      <c r="M500" s="29">
        <f t="shared" si="74"/>
        <v>286.22000000000003</v>
      </c>
      <c r="N500" s="71">
        <f t="shared" si="75"/>
        <v>0.99998502679117696</v>
      </c>
      <c r="O500" s="29">
        <f t="shared" si="76"/>
        <v>58.67</v>
      </c>
      <c r="P500" s="71">
        <f t="shared" si="77"/>
        <v>1.0000204538016799</v>
      </c>
      <c r="Q500" s="29">
        <f t="shared" si="78"/>
        <v>0</v>
      </c>
      <c r="R500" s="72" t="e">
        <f t="shared" si="79"/>
        <v>#DIV/0!</v>
      </c>
    </row>
    <row r="501" spans="1:18" ht="15.75" x14ac:dyDescent="0.25">
      <c r="A501" s="80"/>
      <c r="B501" s="81"/>
      <c r="C501" s="82"/>
      <c r="D501" s="83"/>
      <c r="E501" s="84"/>
    </row>
    <row r="502" spans="1:18" ht="31.5" x14ac:dyDescent="0.25">
      <c r="A502" s="85"/>
      <c r="B502" s="86" t="s">
        <v>1193</v>
      </c>
      <c r="C502" s="85"/>
      <c r="D502" s="85"/>
      <c r="E502" s="85"/>
    </row>
    <row r="503" spans="1:18" ht="31.5" x14ac:dyDescent="0.25">
      <c r="A503" s="87">
        <v>1</v>
      </c>
      <c r="B503" s="86" t="s">
        <v>1194</v>
      </c>
      <c r="C503" s="85"/>
      <c r="D503" s="85"/>
      <c r="E503" s="85"/>
    </row>
    <row r="504" spans="1:18" ht="31.5" x14ac:dyDescent="0.25">
      <c r="A504" s="87">
        <v>2</v>
      </c>
      <c r="B504" s="86" t="s">
        <v>837</v>
      </c>
      <c r="C504" s="85"/>
      <c r="D504" s="85"/>
      <c r="E504" s="85"/>
    </row>
    <row r="505" spans="1:18" ht="20.25" customHeight="1" x14ac:dyDescent="0.25">
      <c r="A505" s="87">
        <v>3</v>
      </c>
      <c r="B505" s="88" t="s">
        <v>838</v>
      </c>
      <c r="C505" s="85"/>
      <c r="D505" s="85"/>
      <c r="E505" s="85"/>
    </row>
    <row r="506" spans="1:18" ht="21" customHeight="1" x14ac:dyDescent="0.25">
      <c r="A506" s="87">
        <v>4</v>
      </c>
      <c r="B506" s="88" t="s">
        <v>839</v>
      </c>
      <c r="C506" s="85"/>
      <c r="D506" s="85"/>
      <c r="E506" s="85"/>
    </row>
    <row r="507" spans="1:18" ht="31.5" x14ac:dyDescent="0.25">
      <c r="A507" s="89">
        <v>5</v>
      </c>
      <c r="B507" s="88" t="s">
        <v>840</v>
      </c>
      <c r="C507" s="85"/>
      <c r="D507" s="85"/>
      <c r="E507" s="85"/>
    </row>
    <row r="508" spans="1:18" ht="34.5" customHeight="1" x14ac:dyDescent="0.25">
      <c r="A508" s="87">
        <v>7</v>
      </c>
      <c r="B508" s="90" t="s">
        <v>1195</v>
      </c>
      <c r="C508" s="85"/>
      <c r="D508" s="85"/>
      <c r="E508" s="85"/>
    </row>
    <row r="509" spans="1:18" ht="94.5" x14ac:dyDescent="0.25">
      <c r="A509" s="87">
        <v>8</v>
      </c>
      <c r="B509" s="90" t="s">
        <v>910</v>
      </c>
      <c r="C509" s="85"/>
      <c r="D509" s="85"/>
      <c r="E509" s="85"/>
    </row>
    <row r="510" spans="1:18" ht="60.75" x14ac:dyDescent="0.25">
      <c r="A510" s="87">
        <v>9</v>
      </c>
      <c r="B510" s="90" t="s">
        <v>1196</v>
      </c>
      <c r="C510" s="85"/>
      <c r="D510" s="85"/>
      <c r="E510" s="85"/>
    </row>
    <row r="511" spans="1:18" ht="75.75" x14ac:dyDescent="0.25">
      <c r="A511" s="87">
        <v>10</v>
      </c>
      <c r="B511" s="90" t="s">
        <v>1197</v>
      </c>
      <c r="C511" s="85"/>
      <c r="D511" s="85"/>
      <c r="E511" s="85"/>
    </row>
    <row r="512" spans="1:18" ht="30.75" x14ac:dyDescent="0.25">
      <c r="A512" s="87">
        <v>11</v>
      </c>
      <c r="B512" s="90" t="s">
        <v>1198</v>
      </c>
      <c r="C512" s="85"/>
      <c r="D512" s="85"/>
      <c r="E512" s="85"/>
    </row>
    <row r="513" spans="1:5" ht="47.25" x14ac:dyDescent="0.25">
      <c r="A513" s="87">
        <v>12</v>
      </c>
      <c r="B513" s="90" t="s">
        <v>911</v>
      </c>
      <c r="C513" s="85"/>
      <c r="D513" s="85"/>
      <c r="E513" s="85"/>
    </row>
  </sheetData>
  <sheetProtection formatCells="0" formatColumns="0" formatRows="0" insertColumns="0" insertRows="0" insertHyperlinks="0" deleteColumns="0" deleteRows="0" sort="0" autoFilter="0" pivotTables="0"/>
  <protectedRanges>
    <protectedRange sqref="H3" name="Диапазон1_1"/>
  </protectedRanges>
  <autoFilter ref="A8:R500"/>
  <mergeCells count="15">
    <mergeCell ref="A10:C10"/>
    <mergeCell ref="A206:B206"/>
    <mergeCell ref="A207:C207"/>
    <mergeCell ref="A9:C9"/>
    <mergeCell ref="C4:F4"/>
    <mergeCell ref="A2:I2"/>
    <mergeCell ref="F6:I6"/>
    <mergeCell ref="A6:E6"/>
    <mergeCell ref="C5:F5"/>
    <mergeCell ref="A444:A446"/>
    <mergeCell ref="A458:A460"/>
    <mergeCell ref="A208:C208"/>
    <mergeCell ref="A400:B400"/>
    <mergeCell ref="A414:B414"/>
    <mergeCell ref="A415:B415"/>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71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Климова Ирина Валерьевна</cp:lastModifiedBy>
  <cp:lastPrinted>2023-09-04T00:45:43Z</cp:lastPrinted>
  <dcterms:created xsi:type="dcterms:W3CDTF">2022-06-02T08:54:35Z</dcterms:created>
  <dcterms:modified xsi:type="dcterms:W3CDTF">2024-10-10T05:11:43Z</dcterms:modified>
</cp:coreProperties>
</file>